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364\Desktop\20260303_【照会：①310(火)正午〆切、②319(木)〆切】令和６年度財政状況資料集の作成及び公表について\提出\"/>
    </mc:Choice>
  </mc:AlternateContent>
  <xr:revisionPtr revIDLastSave="0" documentId="13_ncr:1_{7B17B22B-01DE-4796-A0A2-C2F1A5645719}" xr6:coauthVersionLast="47" xr6:coauthVersionMax="47" xr10:uidLastSave="{00000000-0000-0000-0000-000000000000}"/>
  <bookViews>
    <workbookView xWindow="735" yWindow="1275" windowWidth="29055" windowHeight="13965"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A23" i="12"/>
  <c r="V23" i="12"/>
  <c r="Q23" i="12"/>
  <c r="AU63" i="12"/>
  <c r="AP63" i="12"/>
  <c r="AU88" i="12"/>
  <c r="AP88" i="12"/>
  <c r="AF88" i="12"/>
  <c r="DQ102" i="12"/>
  <c r="DL102" i="12"/>
  <c r="DG102" i="12"/>
  <c r="DB102" i="12"/>
  <c r="CW102" i="12"/>
  <c r="CR102"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E35" i="10"/>
  <c r="BW34" i="10"/>
  <c r="BE34" i="10"/>
  <c r="C34" i="10"/>
  <c r="C35" i="10" s="1"/>
  <c r="BW35" i="10" l="1"/>
  <c r="CO34" i="10" s="1"/>
  <c r="CO35" i="10" s="1"/>
  <c r="AM34" i="10"/>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<sst xmlns="http://schemas.openxmlformats.org/spreadsheetml/2006/main" count="1085" uniqueCount="558">
  <si>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</si>
  <si>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</si>
  <si>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</si>
  <si>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</si>
  <si>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</si>
  <si>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</si>
  <si>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</si>
  <si>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</si>
  <si>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</si>
  <si>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</si>
  <si>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</si>
  <si>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</si>
  <si>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</si>
  <si>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</si>
  <si>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</si>
  <si>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</si>
  <si>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</si>
  <si>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</si>
  <si>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</si>
  <si>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</si>
  <si>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</si>
  <si>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</si>
  <si>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</si>
  <si>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</si>
  <si>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</si>
  <si>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</si>
  <si>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</si>
  <si>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</si>
  <si>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</si>
  <si>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</si>
  <si>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</si>
  <si>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</si>
  <si>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</si>
  <si>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</si>
  <si>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</si>
  <si>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</si>
  <si>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</si>
  <si>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</si>
  <si>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</si>
  <si>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</si>
  <si>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</si>
  <si>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</si>
  <si>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</si>
  <si>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</si>
  <si>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</si>
  <si>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</si>
  <si>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</si>
  <si>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</si>
  <si>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</si>
  <si>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</si>
  <si>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</si>
  <si>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</si>
  <si>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</si>
  <si>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</si>
  <si>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</si>
  <si>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</si>
  <si>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</si>
  <si>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</si>
  <si>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</si>
  <si>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</si>
  <si>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</si>
  <si>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</si>
  <si>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</si>
  <si>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</si>
  <si>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</si>
  <si>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</si>
  <si>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</si>
  <si>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</si>
  <si>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</si>
  <si>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</si>
  <si>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</si>
  <si>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</si>
  <si>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</si>
  <si>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</si>
  <si>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</si>
  <si>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</si>
  <si>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</si>
  <si>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</si>
  <si>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</si>
  <si>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</si>
  <si>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</si>
  <si>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</si>
  <si>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</si>
  <si>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</si>
  <si>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</si>
  <si>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</si>
  <si>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</si>
  <si>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</si>
  <si>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</si>
  <si>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</si>
  <si>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</si>
  <si>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</si>
  <si>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</si>
  <si>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</si>
  <si>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鷹栖町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</si>
  <si>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</si>
  <si>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</si>
  <si>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</si>
  <si>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</si>
  <si>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</si>
  <si>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</si>
  <si>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</si>
  <si>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</si>
  <si>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</si>
  <si>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</si>
  <si>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</si>
  <si>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</si>
  <si>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</si>
  <si>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</si>
  <si>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</si>
  <si>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</si>
  <si>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</si>
  <si>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</si>
  <si>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</si>
  <si>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</si>
  <si>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</si>
  <si>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</si>
  <si>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</si>
  <si>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</si>
  <si>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</si>
  <si>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</si>
  <si>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</si>
  <si>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</si>
  <si>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</si>
  <si>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</si>
  <si>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</si>
  <si>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</si>
  <si>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</si>
  <si>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</si>
  <si>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</si>
  <si>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</si>
  <si>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</si>
  <si>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</si>
  <si>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</si>
  <si>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</si>
  <si>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</si>
  <si>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</si>
  <si>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</si>
  <si>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</si>
  <si>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</si>
  <si>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</si>
  <si>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</si>
  <si>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</si>
  <si>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</si>
  <si>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</si>
  <si>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</si>
  <si>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</si>
  <si>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</si>
  <si>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</si>
  <si>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</si>
  <si>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</si>
  <si>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</si>
  <si>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</si>
  <si>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</si>
  <si>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</si>
  <si>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</si>
  <si>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</si>
  <si>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</si>
  <si>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</si>
  <si>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</si>
  <si>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</si>
  <si>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</si>
  <si>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</si>
  <si>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</si>
  <si>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</si>
  <si>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</si>
  <si>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</si>
  <si>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</si>
  <si>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</si>
  <si>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</si>
  <si>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</si>
  <si>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</si>
  <si>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</si>
  <si>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</si>
  <si>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</si>
  <si>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</si>
  <si>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</si>
  <si>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</si>
  <si>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</si>
  <si>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</si>
  <si>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</si>
  <si>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</si>
  <si>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</si>
  <si>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</si>
  <si>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</si>
  <si>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</si>
  <si>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</si>
  <si>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</si>
  <si>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</si>
  <si>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</si>
  <si>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</si>
  <si>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</si>
  <si>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</si>
  <si>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</si>
  <si>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</si>
  <si>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</si>
  <si>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</si>
  <si>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</si>
  <si>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</si>
  <si>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</si>
  <si>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</si>
  <si>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</si>
  <si>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</si>
  <si>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</si>
  <si>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北海道鷹栖町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</si>
  <si>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</si>
  <si>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</si>
  <si>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</si>
  <si>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</si>
  <si>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</si>
  <si>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</si>
  <si>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</si>
  <si>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</si>
  <si>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</si>
  <si>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</si>
  <si>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</si>
  <si>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</si>
  <si>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</si>
  <si>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</si>
  <si>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</si>
  <si>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</si>
  <si>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</si>
  <si>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</si>
  <si>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</si>
  <si>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</si>
  <si>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</si>
  <si>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</si>
  <si>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</si>
  <si>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</si>
  <si>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</si>
  <si>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</si>
  <si>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</si>
  <si>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</si>
  <si>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</si>
  <si>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</si>
  <si>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</si>
  <si>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</si>
  <si>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</si>
  <si>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</si>
  <si>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</si>
  <si>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</si>
  <si>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</si>
  <si>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</si>
  <si>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</si>
  <si>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</si>
  <si>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</si>
  <si>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</si>
  <si>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</si>
  <si>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</si>
  <si>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</si>
  <si>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</si>
  <si>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</si>
  <si>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</si>
  <si>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</si>
  <si>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</si>
  <si>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</si>
  <si>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</si>
  <si>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</si>
  <si>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</si>
  <si>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</si>
  <si>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</si>
  <si>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</si>
  <si>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</si>
  <si>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</si>
  <si>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</si>
  <si>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</si>
  <si>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</si>
  <si>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</si>
  <si>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</si>
  <si>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</si>
  <si>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</si>
  <si>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</si>
  <si>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</si>
  <si>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</si>
  <si>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</si>
  <si>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</si>
  <si>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</si>
  <si>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</si>
  <si>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</si>
  <si>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</si>
  <si>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</si>
  <si>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</si>
  <si>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</si>
  <si>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</si>
  <si>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</si>
  <si>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</si>
  <si>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</si>
  <si>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</si>
  <si>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</si>
  <si>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</si>
  <si>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</si>
  <si>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</si>
  <si>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</si>
  <si>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</si>
  <si>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</si>
  <si>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</si>
  <si>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</si>
  <si>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</si>
  <si>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</si>
  <si>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</si>
  <si>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</si>
  <si>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</si>
  <si>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</si>
  <si>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</si>
  <si>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</si>
  <si>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</si>
  <si>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</si>
  <si>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</si>
  <si>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</si>
  <si>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</si>
  <si>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</si>
  <si>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</si>
  <si>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</si>
  <si>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</si>
  <si>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</si>
  <si>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</si>
  <si>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</si>
  <si>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</si>
  <si>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</si>
  <si>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</si>
  <si>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</si>
  <si>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</si>
  <si>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</si>
  <si>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</si>
  <si>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</si>
  <si>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</si>
  <si>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</si>
  <si>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</si>
  <si>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</si>
  <si>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</si>
  <si>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</si>
  <si>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</si>
  <si>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</si>
  <si>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</si>
  <si>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</si>
  <si>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</si>
  <si>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</si>
  <si>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</si>
  <si>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</si>
  <si>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</si>
  <si>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</si>
  <si>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</si>
  <si>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</si>
  <si>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</si>
  <si>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</si>
  <si>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</si>
  <si>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</si>
  <si>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</si>
  <si>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</si>
  <si>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</si>
  <si>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</si>
  <si>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</si>
  <si>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</si>
  <si>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</si>
  <si>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</si>
  <si>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北海道鷹栖町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</si>
  <si>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</si>
  <si>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</si>
  <si>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</si>
  <si>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</si>
  <si>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</si>
  <si>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</si>
  <si>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</si>
  <si>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</si>
  <si>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</si>
  <si>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</si>
  <si>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</si>
  <si>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</si>
  <si>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</si>
  <si>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</si>
  <si>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</si>
  <si>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</si>
  <si>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</si>
  <si>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</si>
  <si>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</si>
  <si>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</si>
  <si>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上川町村等公平委員会特別会計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</si>
  <si>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</si>
  <si>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</si>
  <si>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</si>
  <si>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</si>
  <si>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</si>
  <si>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</si>
  <si>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</si>
  <si>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</si>
  <si>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</si>
  <si>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</si>
  <si>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</si>
  <si>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</si>
  <si>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</si>
  <si>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</si>
  <si>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</si>
  <si>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</si>
  <si>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</si>
  <si>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</si>
  <si>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</si>
  <si>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</si>
  <si>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</si>
  <si>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</si>
  <si>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</si>
  <si>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</si>
  <si>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</si>
  <si>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</si>
  <si>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</si>
  <si>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</si>
  <si>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</si>
  <si>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</si>
  <si>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</si>
  <si>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</si>
  <si>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</si>
  <si>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</si>
  <si>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</si>
  <si>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</si>
  <si>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</si>
  <si>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</si>
  <si>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</si>
  <si>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</si>
  <si>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</si>
  <si>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</si>
  <si>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</si>
  <si>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</si>
  <si>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</si>
  <si>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</si>
  <si>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</si>
  <si>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</si>
  <si>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</si>
  <si>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</si>
  <si>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</si>
  <si>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</si>
  <si>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</si>
  <si>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</si>
  <si>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</si>
  <si>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</si>
  <si>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</si>
  <si>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</si>
  <si>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</si>
  <si>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</si>
  <si>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</si>
  <si>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</si>
  <si>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</si>
  <si>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</si>
  <si>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</si>
  <si>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</si>
  <si>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</si>
  <si>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</si>
  <si>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</si>
  <si>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</si>
  <si>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</si>
  <si>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</si>
  <si>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</si>
  <si>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</si>
  <si>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</si>
  <si>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</si>
  <si>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</si>
  <si>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</si>
  <si>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</si>
  <si>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</si>
  <si>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</si>
  <si>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</si>
  <si>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</si>
  <si>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</si>
  <si>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</si>
  <si>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</si>
  <si>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</si>
  <si>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</si>
  <si>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</si>
  <si>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</si>
  <si>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</si>
  <si>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</si>
  <si>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</si>
  <si>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</si>
  <si>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</si>
  <si>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</si>
  <si>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</si>
  <si>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</si>
  <si>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</si>
  <si>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</si>
  <si>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</si>
  <si>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</si>
  <si>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</si>
  <si>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</si>
  <si>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</si>
  <si>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</si>
  <si>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</si>
  <si>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</si>
  <si>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</si>
  <si>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</si>
  <si>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</si>
  <si>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</si>
  <si>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</si>
  <si>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</si>
  <si>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</si>
  <si>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</si>
  <si>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</si>
  <si>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</si>
  <si>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</si>
  <si>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</si>
  <si>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</si>
  <si>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</si>
  <si>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</si>
  <si>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</si>
  <si>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</si>
  <si>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</si>
  <si>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</si>
  <si>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</si>
  <si>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</si>
  <si>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</si>
  <si>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</si>
  <si>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</si>
  <si>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</si>
  <si>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</si>
  <si>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</si>
  <si>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</si>
  <si>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</si>
  <si>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</si>
  <si>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</si>
  <si>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</si>
  <si>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</si>
  <si>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</si>
  <si>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</si>
  <si>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</si>
  <si>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</si>
  <si>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</si>
  <si>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</si>
  <si>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</si>
  <si>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</si>
  <si>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</si>
  <si>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</si>
  <si>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</si>
  <si>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</si>
  <si>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</si>
  <si>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0.94</t>
  </si>
  <si>
    <t>▲ 3.90</t>
  </si>
  <si>
    <t>一般会計</t>
  </si>
  <si>
    <t>水道事業会計</t>
  </si>
  <si>
    <t>公共下水道事業会計</t>
  </si>
  <si>
    <t>介護保険特別会計</t>
  </si>
  <si>
    <t>国民健康保険（事業勘定）特別会計</t>
  </si>
  <si>
    <t>上川町村等公平委員会特別会計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</si>
  <si>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</si>
  <si>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</si>
  <si>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</si>
  <si>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</si>
  <si>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</si>
  <si>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</si>
  <si>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</si>
  <si>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</si>
  <si>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</si>
  <si>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鷹栖町土地開発公社</t>
    <phoneticPr fontId="2"/>
  </si>
  <si>
    <t>鷹栖町農業振興公社</t>
    <phoneticPr fontId="2"/>
  </si>
  <si>
    <t>上川教育研修センター組合</t>
    <phoneticPr fontId="2"/>
  </si>
  <si>
    <t>上川広域滞納整理機構</t>
    <phoneticPr fontId="2"/>
  </si>
  <si>
    <t>-</t>
    <phoneticPr fontId="38"/>
  </si>
  <si>
    <t>公共施設修繕等基金</t>
    <phoneticPr fontId="5"/>
  </si>
  <si>
    <t>ふるさとまちづくり応援基金</t>
    <phoneticPr fontId="38"/>
  </si>
  <si>
    <t>地域福祉基金</t>
    <phoneticPr fontId="38"/>
  </si>
  <si>
    <t>文化事業振興基金</t>
    <phoneticPr fontId="38"/>
  </si>
  <si>
    <t>ふれあい基金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</si>
</sst>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9" fillId="8" borderId="128" xfId="15" applyNumberFormat="1" applyFont="1" applyFill="1" applyBorder="1" applyAlignment="1" applyProtection="1">
      <alignment horizontal="right" vertical="center" shrinkToFit="1"/>
      <protection locked="0"/>
    </xf>
    <xf numFmtId="177" fontId="39" fillId="8" borderId="129" xfId="15" applyNumberFormat="1" applyFont="1" applyFill="1" applyBorder="1" applyAlignment="1" applyProtection="1">
      <alignment horizontal="right" vertical="center" shrinkToFit="1"/>
      <protection locked="0"/>
    </xf>
    <xf numFmtId="177" fontId="39"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9" fillId="8" borderId="133" xfId="15" applyNumberFormat="1" applyFont="1" applyFill="1" applyBorder="1" applyAlignment="1" applyProtection="1">
      <alignment horizontal="right" vertical="center" shrinkToFit="1"/>
      <protection locked="0"/>
    </xf>
    <xf numFmtId="177" fontId="39" fillId="8" borderId="134"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9" fillId="8" borderId="44" xfId="12" applyNumberFormat="1" applyFont="1" applyFill="1" applyBorder="1" applyAlignment="1" applyProtection="1">
      <alignment horizontal="right" vertical="center" shrinkToFit="1"/>
      <protection locked="0"/>
    </xf>
    <xf numFmtId="177" fontId="39" fillId="8" borderId="18" xfId="15" applyNumberFormat="1" applyFont="1" applyFill="1" applyBorder="1" applyAlignment="1" applyProtection="1">
      <alignment horizontal="right" vertical="center" shrinkToFit="1"/>
      <protection locked="0"/>
    </xf>
    <xf numFmtId="177" fontId="39"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138402</c:v>
                </c:pt>
                <c:pt idx="2">
                  <c:v>146367</c:v>
                </c:pt>
                <c:pt idx="3">
                  <c:v>165181</c:v>
                </c:pt>
                <c:pt idx="4">
                  <c:v>166234</c:v>
                </c:pt>
              </c:numCache>
            </c:numRef>
          </c:val>
          <c:smooth val="0"/>
          <c:extLst>
            <c:ext xmlns:c16="http://schemas.microsoft.com/office/drawing/2014/chart" uri="{C3380CC4-5D6E-409C-BE32-E72D297353CC}">
              <c16:uniqueId val="{00000000-FE56-45D6-A4C7-41AE6D0AB9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154755</c:v>
                </c:pt>
                <c:pt idx="1">
                  <c:v>90405</c:v>
                </c:pt>
                <c:pt idx="2">
                  <c:v>86884</c:v>
                </c:pt>
                <c:pt idx="3">
                  <c:v>87904</c:v>
                </c:pt>
                <c:pt idx="4">
                  <c:v>148028</c:v>
                </c:pt>
              </c:numCache>
            </c:numRef>
          </c:val>
          <c:smooth val="0"/>
          <c:extLst>
            <c:ext xmlns:c16="http://schemas.microsoft.com/office/drawing/2014/chart" uri="{C3380CC4-5D6E-409C-BE32-E72D297353CC}">
              <c16:uniqueId val="{00000001-FE56-45D6-A4C7-41AE6D0AB9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4.93</c:v>
                </c:pt>
                <c:pt idx="1">
                  <c:v>5.16</c:v>
                </c:pt>
                <c:pt idx="2">
                  <c:v>7.77</c:v>
                </c:pt>
                <c:pt idx="3">
                  <c:v>6.31</c:v>
                </c:pt>
                <c:pt idx="4">
                  <c:v>7.27</c:v>
                </c:pt>
              </c:numCache>
            </c:numRef>
          </c:val>
          <c:extLst>
            <c:ext xmlns:c16="http://schemas.microsoft.com/office/drawing/2014/chart" uri="{C3380CC4-5D6E-409C-BE32-E72D297353CC}">
              <c16:uniqueId val="{00000000-DE6F-4D74-AE9B-62C26BC9DD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14.83</c:v>
                </c:pt>
                <c:pt idx="1">
                  <c:v>18.39</c:v>
                </c:pt>
                <c:pt idx="2">
                  <c:v>22.48</c:v>
                </c:pt>
                <c:pt idx="3">
                  <c:v>26.19</c:v>
                </c:pt>
                <c:pt idx="4">
                  <c:v>20.67</c:v>
                </c:pt>
              </c:numCache>
            </c:numRef>
          </c:val>
          <c:extLst>
            <c:ext xmlns:c16="http://schemas.microsoft.com/office/drawing/2014/chart" uri="{C3380CC4-5D6E-409C-BE32-E72D297353CC}">
              <c16:uniqueId val="{00000001-DE6F-4D74-AE9B-62C26BC9DD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-0.94</c:v>
                </c:pt>
                <c:pt idx="1">
                  <c:v>5.03</c:v>
                </c:pt>
                <c:pt idx="2">
                  <c:v>6.71</c:v>
                </c:pt>
                <c:pt idx="3">
                  <c:v>2.5499999999999998</c:v>
                </c:pt>
                <c:pt idx="4">
                  <c:v>-3.9</c:v>
                </c:pt>
              </c:numCache>
            </c:numRef>
          </c:val>
          <c:smooth val="0"/>
          <c:extLst>
            <c:ext xmlns:c16="http://schemas.microsoft.com/office/drawing/2014/chart" uri="{C3380CC4-5D6E-409C-BE32-E72D297353CC}">
              <c16:uniqueId val="{00000002-DE6F-4D74-AE9B-62C26BC9DD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0.32</c:v>
                </c:pt>
                <c:pt idx="2">
                  <c:v>#N/A</c:v>
                </c:pt>
                <c:pt idx="3">
                  <c:v>0.09</c:v>
                </c:pt>
                <c:pt idx="4">
                  <c:v>0</c:v>
                </c:pt>
                <c:pt idx="5">
                  <c:v>0</c:v>
                </c:pt>
                <c:pt idx="6">
                  <c:v>0</c:v>
                </c:pt>
                <c:pt idx="7">
                  <c:v>0</c:v>
                </c:pt>
                <c:pt idx="8">
                  <c:v>0</c:v>
                </c:pt>
                <c:pt idx="9">
                  <c:v>0</c:v>
                </c:pt>
              </c:numCache>
            </c:numRef>
          </c:val>
          <c:extLst>
            <c:ext xmlns:c16="http://schemas.microsoft.com/office/drawing/2014/chart" uri="{C3380CC4-5D6E-409C-BE32-E72D297353CC}">
              <c16:uniqueId val="{00000000-CBC0-439E-8A93-B60CF6722F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C0-439E-8A93-B60CF6722F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C0-439E-8A93-B60CF6722F0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CBC0-439E-8A93-B60CF6722F02}"/>
            </c:ext>
          </c:extLst>
        </c:ser>
        <c:ser>
          <c:idx val="4"/>
          <c:order val="4"/>
          <c:tx>
            <c:strRef>
              <c:f>データシート!$A$31</c:f>
              <c:strCache>
                <c:ptCount val="1"/>
                <c:pt idx="0">
                  <c:v>上川町村等公平委員会特別会計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0.05</c:v>
                </c:pt>
                <c:pt idx="4">
                  <c:v>#N/A</c:v>
                </c:pt>
                <c:pt idx="5">
                  <c:v>0.04</c:v>
                </c:pt>
                <c:pt idx="6">
                  <c:v>#N/A</c:v>
                </c:pt>
                <c:pt idx="7">
                  <c:v>0.05</c:v>
                </c:pt>
                <c:pt idx="8">
                  <c:v>#N/A</c:v>
                </c:pt>
                <c:pt idx="9">
                  <c:v>0.05</c:v>
                </c:pt>
              </c:numCache>
            </c:numRef>
          </c:val>
          <c:extLst>
            <c:ext xmlns:c16="http://schemas.microsoft.com/office/drawing/2014/chart" uri="{C3380CC4-5D6E-409C-BE32-E72D297353CC}">
              <c16:uniqueId val="{00000004-CBC0-439E-8A93-B60CF6722F02}"/>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0.28999999999999998</c:v>
                </c:pt>
                <c:pt idx="4">
                  <c:v>#N/A</c:v>
                </c:pt>
                <c:pt idx="5">
                  <c:v>0.49</c:v>
                </c:pt>
                <c:pt idx="6">
                  <c:v>#N/A</c:v>
                </c:pt>
                <c:pt idx="7">
                  <c:v>0.24</c:v>
                </c:pt>
                <c:pt idx="8">
                  <c:v>#N/A</c:v>
                </c:pt>
                <c:pt idx="9">
                  <c:v>0.23</c:v>
                </c:pt>
              </c:numCache>
            </c:numRef>
          </c:val>
          <c:extLst>
            <c:ext xmlns:c16="http://schemas.microsoft.com/office/drawing/2014/chart" uri="{C3380CC4-5D6E-409C-BE32-E72D297353CC}">
              <c16:uniqueId val="{00000005-CBC0-439E-8A93-B60CF6722F0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1.1100000000000001</c:v>
                </c:pt>
                <c:pt idx="2">
                  <c:v>#N/A</c:v>
                </c:pt>
                <c:pt idx="3">
                  <c:v>1.58</c:v>
                </c:pt>
                <c:pt idx="4">
                  <c:v>#N/A</c:v>
                </c:pt>
                <c:pt idx="5">
                  <c:v>2.1800000000000002</c:v>
                </c:pt>
                <c:pt idx="6">
                  <c:v>#N/A</c:v>
                </c:pt>
                <c:pt idx="7">
                  <c:v>1.5</c:v>
                </c:pt>
                <c:pt idx="8">
                  <c:v>#N/A</c:v>
                </c:pt>
                <c:pt idx="9">
                  <c:v>1.5</c:v>
                </c:pt>
              </c:numCache>
            </c:numRef>
          </c:val>
          <c:extLst>
            <c:ext xmlns:c16="http://schemas.microsoft.com/office/drawing/2014/chart" uri="{C3380CC4-5D6E-409C-BE32-E72D297353CC}">
              <c16:uniqueId val="{00000006-CBC0-439E-8A93-B60CF6722F02}"/>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1.51</c:v>
                </c:pt>
                <c:pt idx="6">
                  <c:v>#N/A</c:v>
                </c:pt>
                <c:pt idx="7">
                  <c:v>3.21</c:v>
                </c:pt>
                <c:pt idx="8">
                  <c:v>#N/A</c:v>
                </c:pt>
                <c:pt idx="9">
                  <c:v>4.71</c:v>
                </c:pt>
              </c:numCache>
            </c:numRef>
          </c:val>
          <c:extLst>
            <c:ext xmlns:c16="http://schemas.microsoft.com/office/drawing/2014/chart" uri="{C3380CC4-5D6E-409C-BE32-E72D297353CC}">
              <c16:uniqueId val="{00000007-CBC0-439E-8A93-B60CF6722F0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7.72</c:v>
                </c:pt>
                <c:pt idx="2">
                  <c:v>#N/A</c:v>
                </c:pt>
                <c:pt idx="3">
                  <c:v>7.88</c:v>
                </c:pt>
                <c:pt idx="4">
                  <c:v>#N/A</c:v>
                </c:pt>
                <c:pt idx="5">
                  <c:v>7.8</c:v>
                </c:pt>
                <c:pt idx="6">
                  <c:v>#N/A</c:v>
                </c:pt>
                <c:pt idx="7">
                  <c:v>6.51</c:v>
                </c:pt>
                <c:pt idx="8">
                  <c:v>#N/A</c:v>
                </c:pt>
                <c:pt idx="9">
                  <c:v>5.91</c:v>
                </c:pt>
              </c:numCache>
            </c:numRef>
          </c:val>
          <c:extLst>
            <c:ext xmlns:c16="http://schemas.microsoft.com/office/drawing/2014/chart" uri="{C3380CC4-5D6E-409C-BE32-E72D297353CC}">
              <c16:uniqueId val="{00000008-CBC0-439E-8A93-B60CF6722F0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4.88</c:v>
                </c:pt>
                <c:pt idx="2">
                  <c:v>#N/A</c:v>
                </c:pt>
                <c:pt idx="3">
                  <c:v>5.0999999999999996</c:v>
                </c:pt>
                <c:pt idx="4">
                  <c:v>#N/A</c:v>
                </c:pt>
                <c:pt idx="5">
                  <c:v>7.71</c:v>
                </c:pt>
                <c:pt idx="6">
                  <c:v>#N/A</c:v>
                </c:pt>
                <c:pt idx="7">
                  <c:v>6.26</c:v>
                </c:pt>
                <c:pt idx="8">
                  <c:v>#N/A</c:v>
                </c:pt>
                <c:pt idx="9">
                  <c:v>7.22</c:v>
                </c:pt>
              </c:numCache>
            </c:numRef>
          </c:val>
          <c:extLst>
            <c:ext xmlns:c16="http://schemas.microsoft.com/office/drawing/2014/chart" uri="{C3380CC4-5D6E-409C-BE32-E72D297353CC}">
              <c16:uniqueId val="{00000009-CBC0-439E-8A93-B60CF6722F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565</c:v>
                </c:pt>
                <c:pt idx="5">
                  <c:v>576</c:v>
                </c:pt>
                <c:pt idx="8">
                  <c:v>592</c:v>
                </c:pt>
                <c:pt idx="11">
                  <c:v>592</c:v>
                </c:pt>
                <c:pt idx="14">
                  <c:v>579</c:v>
                </c:pt>
              </c:numCache>
            </c:numRef>
          </c:val>
          <c:extLst>
            <c:ext xmlns:c16="http://schemas.microsoft.com/office/drawing/2014/chart" uri="{C3380CC4-5D6E-409C-BE32-E72D297353CC}">
              <c16:uniqueId val="{00000000-2A61-4AD5-B77C-53817317F9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61-4AD5-B77C-53817317F9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A61-4AD5-B77C-53817317F9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61-4AD5-B77C-53817317F9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c:v>
                </c:pt>
                <c:pt idx="3">
                  <c:v>80</c:v>
                </c:pt>
                <c:pt idx="6">
                  <c:v>83</c:v>
                </c:pt>
                <c:pt idx="9">
                  <c:v>83</c:v>
                </c:pt>
                <c:pt idx="12">
                  <c:v>74</c:v>
                </c:pt>
              </c:numCache>
            </c:numRef>
          </c:val>
          <c:extLst>
            <c:ext xmlns:c16="http://schemas.microsoft.com/office/drawing/2014/chart" uri="{C3380CC4-5D6E-409C-BE32-E72D297353CC}">
              <c16:uniqueId val="{00000004-2A61-4AD5-B77C-53817317F9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61-4AD5-B77C-53817317F9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61-4AD5-B77C-53817317F9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640</c:v>
                </c:pt>
                <c:pt idx="3">
                  <c:v>642</c:v>
                </c:pt>
                <c:pt idx="6">
                  <c:v>684</c:v>
                </c:pt>
                <c:pt idx="9">
                  <c:v>738</c:v>
                </c:pt>
                <c:pt idx="12">
                  <c:v>702</c:v>
                </c:pt>
              </c:numCache>
            </c:numRef>
          </c:val>
          <c:extLst>
            <c:ext xmlns:c16="http://schemas.microsoft.com/office/drawing/2014/chart" uri="{C3380CC4-5D6E-409C-BE32-E72D297353CC}">
              <c16:uniqueId val="{00000007-2A61-4AD5-B77C-53817317F9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146</c:v>
                </c:pt>
                <c:pt idx="2">
                  <c:v>#N/A</c:v>
                </c:pt>
                <c:pt idx="3">
                  <c:v>#N/A</c:v>
                </c:pt>
                <c:pt idx="4">
                  <c:v>146</c:v>
                </c:pt>
                <c:pt idx="5">
                  <c:v>#N/A</c:v>
                </c:pt>
                <c:pt idx="6">
                  <c:v>#N/A</c:v>
                </c:pt>
                <c:pt idx="7">
                  <c:v>175</c:v>
                </c:pt>
                <c:pt idx="8">
                  <c:v>#N/A</c:v>
                </c:pt>
                <c:pt idx="9">
                  <c:v>#N/A</c:v>
                </c:pt>
                <c:pt idx="10">
                  <c:v>229</c:v>
                </c:pt>
                <c:pt idx="11">
                  <c:v>#N/A</c:v>
                </c:pt>
                <c:pt idx="12">
                  <c:v>#N/A</c:v>
                </c:pt>
                <c:pt idx="13">
                  <c:v>197</c:v>
                </c:pt>
                <c:pt idx="14">
                  <c:v>#N/A</c:v>
                </c:pt>
              </c:numCache>
            </c:numRef>
          </c:val>
          <c:smooth val="0"/>
          <c:extLst>
            <c:ext xmlns:c16="http://schemas.microsoft.com/office/drawing/2014/chart" uri="{C3380CC4-5D6E-409C-BE32-E72D297353CC}">
              <c16:uniqueId val="{00000008-2A61-4AD5-B77C-53817317F9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4828</c:v>
                </c:pt>
                <c:pt idx="5">
                  <c:v>4438</c:v>
                </c:pt>
                <c:pt idx="8">
                  <c:v>4424</c:v>
                </c:pt>
                <c:pt idx="11">
                  <c:v>4186</c:v>
                </c:pt>
                <c:pt idx="14">
                  <c:v>5056</c:v>
                </c:pt>
              </c:numCache>
            </c:numRef>
          </c:val>
          <c:extLst>
            <c:ext xmlns:c16="http://schemas.microsoft.com/office/drawing/2014/chart" uri="{C3380CC4-5D6E-409C-BE32-E72D297353CC}">
              <c16:uniqueId val="{00000000-B3F7-4417-A7E5-A2223E78C7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569</c:v>
                </c:pt>
                <c:pt idx="5">
                  <c:v>550</c:v>
                </c:pt>
                <c:pt idx="8">
                  <c:v>538</c:v>
                </c:pt>
                <c:pt idx="11">
                  <c:v>527</c:v>
                </c:pt>
                <c:pt idx="14">
                  <c:v>627</c:v>
                </c:pt>
              </c:numCache>
            </c:numRef>
          </c:val>
          <c:extLst>
            <c:ext xmlns:c16="http://schemas.microsoft.com/office/drawing/2014/chart" uri="{C3380CC4-5D6E-409C-BE32-E72D297353CC}">
              <c16:uniqueId val="{00000001-B3F7-4417-A7E5-A2223E78C7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1641</c:v>
                </c:pt>
                <c:pt idx="5">
                  <c:v>1681</c:v>
                </c:pt>
                <c:pt idx="8">
                  <c:v>1828</c:v>
                </c:pt>
                <c:pt idx="11">
                  <c:v>1982</c:v>
                </c:pt>
                <c:pt idx="14">
                  <c:v>1812</c:v>
                </c:pt>
              </c:numCache>
            </c:numRef>
          </c:val>
          <c:extLst>
            <c:ext xmlns:c16="http://schemas.microsoft.com/office/drawing/2014/chart" uri="{C3380CC4-5D6E-409C-BE32-E72D297353CC}">
              <c16:uniqueId val="{00000002-B3F7-4417-A7E5-A2223E78C7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F7-4417-A7E5-A2223E78C7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F7-4417-A7E5-A2223E78C7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F7-4417-A7E5-A2223E78C7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739</c:v>
                </c:pt>
                <c:pt idx="3">
                  <c:v>725</c:v>
                </c:pt>
                <c:pt idx="6">
                  <c:v>761</c:v>
                </c:pt>
                <c:pt idx="9">
                  <c:v>709</c:v>
                </c:pt>
                <c:pt idx="12">
                  <c:v>767</c:v>
                </c:pt>
              </c:numCache>
            </c:numRef>
          </c:val>
          <c:extLst>
            <c:ext xmlns:c16="http://schemas.microsoft.com/office/drawing/2014/chart" uri="{C3380CC4-5D6E-409C-BE32-E72D297353CC}">
              <c16:uniqueId val="{00000006-B3F7-4417-A7E5-A2223E78C7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3F7-4417-A7E5-A2223E78C7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632</c:v>
                </c:pt>
                <c:pt idx="3">
                  <c:v>544</c:v>
                </c:pt>
                <c:pt idx="6">
                  <c:v>532</c:v>
                </c:pt>
                <c:pt idx="9">
                  <c:v>533</c:v>
                </c:pt>
                <c:pt idx="12">
                  <c:v>496</c:v>
                </c:pt>
              </c:numCache>
            </c:numRef>
          </c:val>
          <c:extLst>
            <c:ext xmlns:c16="http://schemas.microsoft.com/office/drawing/2014/chart" uri="{C3380CC4-5D6E-409C-BE32-E72D297353CC}">
              <c16:uniqueId val="{00000008-B3F7-4417-A7E5-A2223E78C7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3F7-4417-A7E5-A2223E78C7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6455</c:v>
                </c:pt>
                <c:pt idx="3">
                  <c:v>6279</c:v>
                </c:pt>
                <c:pt idx="6">
                  <c:v>5963</c:v>
                </c:pt>
                <c:pt idx="9">
                  <c:v>5605</c:v>
                </c:pt>
                <c:pt idx="12">
                  <c:v>6208</c:v>
                </c:pt>
              </c:numCache>
            </c:numRef>
          </c:val>
          <c:extLst>
            <c:ext xmlns:c16="http://schemas.microsoft.com/office/drawing/2014/chart" uri="{C3380CC4-5D6E-409C-BE32-E72D297353CC}">
              <c16:uniqueId val="{0000000A-B3F7-4417-A7E5-A2223E78C7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788</c:v>
                </c:pt>
                <c:pt idx="2">
                  <c:v>#N/A</c:v>
                </c:pt>
                <c:pt idx="3">
                  <c:v>#N/A</c:v>
                </c:pt>
                <c:pt idx="4">
                  <c:v>880</c:v>
                </c:pt>
                <c:pt idx="5">
                  <c:v>#N/A</c:v>
                </c:pt>
                <c:pt idx="6">
                  <c:v>#N/A</c:v>
                </c:pt>
                <c:pt idx="7">
                  <c:v>466</c:v>
                </c:pt>
                <c:pt idx="8">
                  <c:v>#N/A</c:v>
                </c:pt>
                <c:pt idx="9">
                  <c:v>#N/A</c:v>
                </c:pt>
                <c:pt idx="10">
                  <c:v>153</c:v>
                </c:pt>
                <c:pt idx="11">
                  <c:v>#N/A</c:v>
                </c:pt>
                <c:pt idx="12">
                  <c:v>#N/A</c:v>
                </c:pt>
                <c:pt idx="13">
                  <c:v>0</c:v>
                </c:pt>
                <c:pt idx="14">
                  <c:v>#N/A</c:v>
                </c:pt>
              </c:numCache>
            </c:numRef>
          </c:val>
          <c:smooth val="0"/>
          <c:extLst>
            <c:ext xmlns:c16="http://schemas.microsoft.com/office/drawing/2014/chart" uri="{C3380CC4-5D6E-409C-BE32-E72D297353CC}">
              <c16:uniqueId val="{0000000B-B3F7-4417-A7E5-A2223E78C7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776</c:v>
                </c:pt>
                <c:pt idx="1">
                  <c:v>913</c:v>
                </c:pt>
                <c:pt idx="2">
                  <c:v>736</c:v>
                </c:pt>
              </c:numCache>
            </c:numRef>
          </c:val>
          <c:extLst>
            <c:ext xmlns:c16="http://schemas.microsoft.com/office/drawing/2014/chart" uri="{C3380CC4-5D6E-409C-BE32-E72D297353CC}">
              <c16:uniqueId val="{00000000-8D78-42B9-955D-69277EAAB6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293</c:v>
                </c:pt>
                <c:pt idx="1">
                  <c:v>306</c:v>
                </c:pt>
                <c:pt idx="2">
                  <c:v>290</c:v>
                </c:pt>
              </c:numCache>
            </c:numRef>
          </c:val>
          <c:extLst>
            <c:ext xmlns:c16="http://schemas.microsoft.com/office/drawing/2014/chart" uri="{C3380CC4-5D6E-409C-BE32-E72D297353CC}">
              <c16:uniqueId val="{00000001-8D78-42B9-955D-69277EAAB6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709</c:v>
                </c:pt>
                <c:pt idx="1">
                  <c:v>701</c:v>
                </c:pt>
                <c:pt idx="2">
                  <c:v>726</c:v>
                </c:pt>
              </c:numCache>
            </c:numRef>
          </c:val>
          <c:extLst>
            <c:ext xmlns:c16="http://schemas.microsoft.com/office/drawing/2014/chart" uri="{C3380CC4-5D6E-409C-BE32-E72D297353CC}">
              <c16:uniqueId val="{00000002-8D78-42B9-955D-69277EAAB6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計画的な</a:t>
          </a:r>
          <a:r>
            <a:rPr kumimoji="1" lang="ja-JP" altLang="ja-JP" sz="1100">
              <a:solidFill>
                <a:schemeClr val="dk1"/>
              </a:solidFill>
              <a:effectLst/>
              <a:latin typeface="+mn-lt"/>
              <a:ea typeface="+mn-ea"/>
              <a:cs typeface="+mn-cs"/>
            </a:rPr>
            <a:t>投資事業によ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町債の発行額</a:t>
          </a:r>
          <a:r>
            <a:rPr kumimoji="1" lang="ja-JP" altLang="en-US" sz="1100">
              <a:solidFill>
                <a:schemeClr val="dk1"/>
              </a:solidFill>
              <a:effectLst/>
              <a:latin typeface="+mn-lt"/>
              <a:ea typeface="+mn-ea"/>
              <a:cs typeface="+mn-cs"/>
            </a:rPr>
            <a:t>は大きく</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ていないものの</a:t>
          </a:r>
          <a:r>
            <a:rPr kumimoji="1" lang="ja-JP" altLang="ja-JP" sz="1100">
              <a:solidFill>
                <a:schemeClr val="dk1"/>
              </a:solidFill>
              <a:effectLst/>
              <a:latin typeface="+mn-lt"/>
              <a:ea typeface="+mn-ea"/>
              <a:cs typeface="+mn-cs"/>
            </a:rPr>
            <a:t>、据置期間終了による元金の償還が始まったことが増加傾向の要因となっている。金利の低下に伴う利子の減少等により、令和元年度は減少したが、令和２年度から</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増加傾向にある。増加傾向は今後続く見込みとなっているため、健全な財政運営に努めていく。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退職手当負担見込額が一般職の減により減少傾向にあり、将来負担比率の分子は減少した。</a:t>
          </a:r>
          <a:endParaRPr lang="ja-JP" altLang="ja-JP" sz="1400">
            <a:effectLst/>
          </a:endParaRPr>
        </a:p>
        <a:p>
          <a:r>
            <a:rPr kumimoji="1" lang="ja-JP" altLang="ja-JP" sz="1100">
              <a:solidFill>
                <a:schemeClr val="dk1"/>
              </a:solidFill>
              <a:effectLst/>
              <a:latin typeface="+mn-lt"/>
              <a:ea typeface="+mn-ea"/>
              <a:cs typeface="+mn-cs"/>
            </a:rPr>
            <a:t>今後はより一層、町債発行の抑制等により、健全な財政運営に努めていく。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北海道鷹栖町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ふるさとまちづくり応援基金に</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億円の積立てを行った一方、財政調整基金から取崩しを行ったこと等により、基金全体としては約１．</a:t>
          </a:r>
          <a:r>
            <a:rPr kumimoji="1" lang="ja-JP" altLang="en-US" sz="1100">
              <a:solidFill>
                <a:schemeClr val="dk1"/>
              </a:solidFill>
              <a:effectLst/>
              <a:latin typeface="+mn-lt"/>
              <a:ea typeface="+mn-ea"/>
              <a:cs typeface="+mn-cs"/>
            </a:rPr>
            <a:t>６８</a:t>
          </a:r>
          <a:r>
            <a:rPr kumimoji="1" lang="ja-JP" altLang="ja-JP" sz="1100">
              <a:solidFill>
                <a:schemeClr val="dk1"/>
              </a:solidFill>
              <a:effectLst/>
              <a:latin typeface="+mn-lt"/>
              <a:ea typeface="+mn-ea"/>
              <a:cs typeface="+mn-cs"/>
            </a:rPr>
            <a:t>億円の減となった。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長期的な財政見通しを踏まえ、今後発生する様々な行政課題に対応していくため、基金の適切な管理を行いうことで積み増しを図り、活用について検討していく。</a:t>
          </a:r>
          <a:endParaRPr kumimoji="0"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・公共施設修繕等基金　　　　：公共施設の大規模な修繕、改修及び取壊しに要する事業</a:t>
          </a:r>
          <a:endParaRPr lang="ja-JP" altLang="ja-JP" sz="1400">
            <a:effectLst/>
          </a:endParaRPr>
        </a:p>
        <a:p>
          <a:r>
            <a:rPr kumimoji="1" lang="ja-JP" altLang="ja-JP" sz="1100">
              <a:solidFill>
                <a:schemeClr val="dk1"/>
              </a:solidFill>
              <a:effectLst/>
              <a:latin typeface="+mn-lt"/>
              <a:ea typeface="+mn-ea"/>
              <a:cs typeface="+mn-cs"/>
            </a:rPr>
            <a:t>・ふるさとまちづくり応援基金：次代のふるさとを担う子どもたちの活動事業、ふるさとの自然や環境を守る活動事業、心豊かなふるさとの人々を育む活　　　　　　　　</a:t>
          </a:r>
          <a:endParaRPr lang="ja-JP" altLang="ja-JP" sz="1400">
            <a:effectLst/>
          </a:endParaRPr>
        </a:p>
        <a:p>
          <a:r>
            <a:rPr kumimoji="1" lang="ja-JP" altLang="ja-JP" sz="1100">
              <a:solidFill>
                <a:schemeClr val="dk1"/>
              </a:solidFill>
              <a:effectLst/>
              <a:latin typeface="+mn-lt"/>
              <a:ea typeface="+mn-ea"/>
              <a:cs typeface="+mn-cs"/>
            </a:rPr>
            <a:t>　　　　　　　　　　　　　　　動事業、ふるさとを築いた高齢者の福祉活動事業、その他町長が必要と認める事業</a:t>
          </a:r>
          <a:endParaRPr lang="ja-JP" altLang="ja-JP" sz="1400">
            <a:effectLst/>
          </a:endParaRPr>
        </a:p>
        <a:p>
          <a:r>
            <a:rPr kumimoji="1" lang="ja-JP" altLang="ja-JP" sz="1100">
              <a:solidFill>
                <a:schemeClr val="dk1"/>
              </a:solidFill>
              <a:effectLst/>
              <a:latin typeface="+mn-lt"/>
              <a:ea typeface="+mn-ea"/>
              <a:cs typeface="+mn-cs"/>
            </a:rPr>
            <a:t>・地域福祉基金　　　　　　　：在宅福祉の普及及び向上、健康及び生きがいづくりの推進その他の地域福祉の推進を図るために民間団体が行う事業</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・文化事業振興基金　　　　　：生の芸術文化に接する機会を拡充するとともに、町民の自主的な文化活動を推進を図るための事業</a:t>
          </a:r>
          <a:endParaRPr lang="ja-JP" altLang="ja-JP" sz="1400">
            <a:effectLst/>
          </a:endParaRPr>
        </a:p>
        <a:p>
          <a:r>
            <a:rPr kumimoji="1" lang="ja-JP" altLang="ja-JP" sz="1100">
              <a:solidFill>
                <a:schemeClr val="dk1"/>
              </a:solidFill>
              <a:effectLst/>
              <a:latin typeface="+mn-lt"/>
              <a:ea typeface="+mn-ea"/>
              <a:cs typeface="+mn-cs"/>
            </a:rPr>
            <a:t>・ふれあい基金　　　　　　　：人と人とのふれあいを通じて、鷹栖二世紀を創造する人づくりを推進を図るための事業</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・公共施設修繕等基金　　　　：</a:t>
          </a:r>
          <a:r>
            <a:rPr kumimoji="1" lang="ja-JP" altLang="en-US" sz="1100">
              <a:solidFill>
                <a:schemeClr val="dk1"/>
              </a:solidFill>
              <a:effectLst/>
              <a:latin typeface="+mn-lt"/>
              <a:ea typeface="+mn-ea"/>
              <a:cs typeface="+mn-cs"/>
            </a:rPr>
            <a:t>旧農業倉庫解体</a:t>
          </a:r>
          <a:r>
            <a:rPr kumimoji="1" lang="ja-JP" altLang="ja-JP" sz="1100">
              <a:solidFill>
                <a:schemeClr val="dk1"/>
              </a:solidFill>
              <a:effectLst/>
              <a:latin typeface="+mn-lt"/>
              <a:ea typeface="+mn-ea"/>
              <a:cs typeface="+mn-cs"/>
            </a:rPr>
            <a:t>工事及びサンホールはぴねす改修工事等に（約０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４１</a:t>
          </a:r>
          <a:r>
            <a:rPr kumimoji="1" lang="ja-JP" altLang="ja-JP" sz="1100">
              <a:solidFill>
                <a:schemeClr val="dk1"/>
              </a:solidFill>
              <a:effectLst/>
              <a:latin typeface="+mn-lt"/>
              <a:ea typeface="+mn-ea"/>
              <a:cs typeface="+mn-cs"/>
            </a:rPr>
            <a:t>億円）充当したことによる減少。</a:t>
          </a:r>
          <a:endParaRPr lang="ja-JP" altLang="ja-JP" sz="1400">
            <a:effectLst/>
          </a:endParaRPr>
        </a:p>
        <a:p>
          <a:r>
            <a:rPr kumimoji="1" lang="ja-JP" altLang="ja-JP" sz="1100">
              <a:solidFill>
                <a:schemeClr val="dk1"/>
              </a:solidFill>
              <a:effectLst/>
              <a:latin typeface="+mn-lt"/>
              <a:ea typeface="+mn-ea"/>
              <a:cs typeface="+mn-cs"/>
            </a:rPr>
            <a:t>・ふるさとまちづくり応援基金：ふるさと納税額（寄附額）が充当事業総額を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回ったことに伴う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・文化事業振興基金　　　　　：基金を取崩しすることなく、入場料を積み立てたことに伴う増加。</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・公共施設修繕等基金　　　　：公共施設の再編を通じて、公共施設、公共空間のより良いかたちを目指し、将来のまちづくりを見据えた活用を行う。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令和６年度は、公共施設の空調設備設置や商業拠点施設の土地取得など、起債対象とならない投資事業を行ったことにより、財政調整基金を大きく（約１億７千８百万）取り崩すことになった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財政調整基金の残高は、引き続き、標準財政規模の</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％以上となるように努める。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町債償還のため０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億円を取り崩したことによる減少。</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町債償還が今後増加する見通しのため、毎年度計画的に積立てを行う予定である。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6,463
6,440
139.42
7,966,627
7,620,567
258,969
3,559,963
6,208,452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当町は前年度</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と比較すると</a:t>
          </a:r>
          <a:r>
            <a:rPr kumimoji="1" lang="ja-JP" altLang="en-US" sz="1100">
              <a:solidFill>
                <a:schemeClr val="dk1"/>
              </a:solidFill>
              <a:effectLst/>
              <a:latin typeface="+mn-lt"/>
              <a:ea typeface="+mn-ea"/>
              <a:cs typeface="+mn-cs"/>
            </a:rPr>
            <a:t>増減</a:t>
          </a:r>
          <a:r>
            <a:rPr kumimoji="1" lang="ja-JP" altLang="ja-JP" sz="1100">
              <a:solidFill>
                <a:schemeClr val="dk1"/>
              </a:solidFill>
              <a:effectLst/>
              <a:latin typeface="+mn-lt"/>
              <a:ea typeface="+mn-ea"/>
              <a:cs typeface="+mn-cs"/>
            </a:rPr>
            <a:t>していないが、類似団体と比較すると大きく平均を下回る数値を推移しており、歳入総額に占める地方税の割合が低く、地方交付税への依存度が高い財政構造である。</a:t>
          </a:r>
          <a:endParaRPr lang="ja-JP" altLang="ja-JP" sz="1400">
            <a:effectLst/>
          </a:endParaRPr>
        </a:p>
        <a:p>
          <a:r>
            <a:rPr kumimoji="1" lang="ja-JP" altLang="ja-JP" sz="1100">
              <a:solidFill>
                <a:schemeClr val="dk1"/>
              </a:solidFill>
              <a:effectLst/>
              <a:latin typeface="+mn-lt"/>
              <a:ea typeface="+mn-ea"/>
              <a:cs typeface="+mn-cs"/>
            </a:rPr>
            <a:t>今後も財政健全化に向けた取組により、内部管理経費や公共事業等の歳出削減に努めるとともに、税収納率の向上による歳入確保に努める。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41628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の数値は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事業振分の整理に伴い、</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とほぼ同数値となった。今後も</a:t>
          </a:r>
          <a:r>
            <a:rPr kumimoji="1" lang="ja-JP" altLang="ja-JP" sz="1100">
              <a:solidFill>
                <a:schemeClr val="dk1"/>
              </a:solidFill>
              <a:effectLst/>
              <a:latin typeface="+mn-lt"/>
              <a:ea typeface="+mn-ea"/>
              <a:cs typeface="+mn-cs"/>
            </a:rPr>
            <a:t>、施設運営を直営で行っていることと公共施設の老朽化により、人件費や修繕料などが増加傾向にあるため、民間委託・指定管理者制度の活用により、経常経費の削減に努める。また、人件費も増加傾向にあるため、適正な人員配置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63</xdr:row>
      <xdr:rowOff>138430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01960"/>
          <a:ext cx="8382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13208</xdr:rowOff>
    </xdr:from>
    <xdr:to>
      <xdr:col>19</xdr:col>
      <xdr:colOff>133350</xdr:colOff>
      <xdr:row>61</xdr:row>
      <xdr:rowOff>143510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47165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61</xdr:row>
      <xdr:rowOff>13208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36066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63</xdr:row>
      <xdr:rowOff>152908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360660"/>
          <a:ext cx="889000" cy="59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133858</xdr:rowOff>
    </xdr:from>
    <xdr:to>
      <xdr:col>15</xdr:col>
      <xdr:colOff>133350</xdr:colOff>
      <xdr:row>61</xdr:row>
      <xdr:rowOff>64008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17035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[394,465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人件費は、職員の年齢構成比が悪いため、定年退職者が今後も数年少なく、新規採用をしているため、増加する傾向にある。また、地域おこし協力隊等も採用しているため増加傾向である。</a:t>
          </a:r>
          <a:endParaRPr lang="ja-JP" altLang="ja-JP" sz="1400">
            <a:effectLst/>
          </a:endParaRPr>
        </a:p>
        <a:p>
          <a:r>
            <a:rPr kumimoji="1" lang="ja-JP" altLang="ja-JP" sz="1100">
              <a:solidFill>
                <a:schemeClr val="dk1"/>
              </a:solidFill>
              <a:effectLst/>
              <a:latin typeface="+mn-lt"/>
              <a:ea typeface="+mn-ea"/>
              <a:cs typeface="+mn-cs"/>
            </a:rPr>
            <a:t>令和２年度まで、主に物件費を要因として類似団体平均と同程度に推移していたが、令和３年度から平均を大きく上回った。保有する公共施設数が多く、その維持管理に費用がかかっているという特徴があるが、公共施設の管理については、指定管理者制度の導入を進めるなど、より一層の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163621</xdr:rowOff>
    </xdr:from>
    <xdr:to>
      <xdr:col>23</xdr:col>
      <xdr:colOff>133350</xdr:colOff>
      <xdr:row>82</xdr:row>
      <xdr:rowOff>12568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51071"/>
          <a:ext cx="838200" cy="2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161875</xdr:rowOff>
    </xdr:from>
    <xdr:to>
      <xdr:col>19</xdr:col>
      <xdr:colOff>133350</xdr:colOff>
      <xdr:row>81</xdr:row>
      <xdr:rowOff>163621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49325"/>
          <a:ext cx="889000" cy="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151118</xdr:rowOff>
    </xdr:from>
    <xdr:to>
      <xdr:col>15</xdr:col>
      <xdr:colOff>82550</xdr:colOff>
      <xdr:row>81</xdr:row>
      <xdr:rowOff>161875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38568"/>
          <a:ext cx="889000" cy="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150930</xdr:rowOff>
    </xdr:from>
    <xdr:to>
      <xdr:col>11</xdr:col>
      <xdr:colOff>31750</xdr:colOff>
      <xdr:row>81</xdr:row>
      <xdr:rowOff>151118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38380"/>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97932</xdr:rowOff>
    </xdr:from>
    <xdr:to>
      <xdr:col>7</xdr:col>
      <xdr:colOff>31750</xdr:colOff>
      <xdr:row>82</xdr:row>
      <xdr:rowOff>28082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8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38259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5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133218</xdr:rowOff>
    </xdr:from>
    <xdr:to>
      <xdr:col>23</xdr:col>
      <xdr:colOff>184150</xdr:colOff>
      <xdr:row>82</xdr:row>
      <xdr:rowOff>63368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10045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6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112821</xdr:rowOff>
    </xdr:from>
    <xdr:to>
      <xdr:col>19</xdr:col>
      <xdr:colOff>184150</xdr:colOff>
      <xdr:row>82</xdr:row>
      <xdr:rowOff>42971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0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27748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86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111075</xdr:rowOff>
    </xdr:from>
    <xdr:to>
      <xdr:col>15</xdr:col>
      <xdr:colOff>133350</xdr:colOff>
      <xdr:row>82</xdr:row>
      <xdr:rowOff>41225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26002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100318</xdr:rowOff>
    </xdr:from>
    <xdr:to>
      <xdr:col>11</xdr:col>
      <xdr:colOff>82550</xdr:colOff>
      <xdr:row>82</xdr:row>
      <xdr:rowOff>30468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8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15245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7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100130</xdr:rowOff>
    </xdr:from>
    <xdr:to>
      <xdr:col>7</xdr:col>
      <xdr:colOff>31750</xdr:colOff>
      <xdr:row>82</xdr:row>
      <xdr:rowOff>30280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8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旧来からの給与体系により類似団体平均を上回っており、高い水準にある。今後は各種手当の総点検を行うなど、より一層の給与の適正化に努める。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79527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2673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87</xdr:row>
      <xdr:rowOff>10584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23318"/>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78618</xdr:rowOff>
    </xdr:from>
    <xdr:to>
      <xdr:col>72</xdr:col>
      <xdr:colOff>203200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2331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22073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807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804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1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27818</xdr:rowOff>
    </xdr:from>
    <xdr:to>
      <xdr:col>73</xdr:col>
      <xdr:colOff>44450</xdr:colOff>
      <xdr:row>86</xdr:row>
      <xdr:rowOff>129418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142723</xdr:rowOff>
    </xdr:from>
    <xdr:to>
      <xdr:col>64</xdr:col>
      <xdr:colOff>152400</xdr:colOff>
      <xdr:row>87</xdr:row>
      <xdr:rowOff>72873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57650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過去からの新規採用抑制などにより、類似団体平均を下回っている。定年退職者が少なく、新規採用を採用しているが、途中退職により</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増加傾向とはなっていない。</a:t>
          </a:r>
          <a:endParaRPr lang="ja-JP" altLang="ja-JP" sz="1400">
            <a:effectLst/>
          </a:endParaRPr>
        </a:p>
        <a:p>
          <a:r>
            <a:rPr kumimoji="1" lang="ja-JP" altLang="ja-JP" sz="1100">
              <a:solidFill>
                <a:schemeClr val="dk1"/>
              </a:solidFill>
              <a:effectLst/>
              <a:latin typeface="+mn-lt"/>
              <a:ea typeface="+mn-ea"/>
              <a:cs typeface="+mn-cs"/>
            </a:rPr>
            <a:t>今後も適正な職員数に留意しながら、指定管理者制度の導入や勧奨退職及び専門職員の採用等で削減に努める。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46058</xdr:rowOff>
    </xdr:from>
    <xdr:to>
      <xdr:col>81</xdr:col>
      <xdr:colOff>44450</xdr:colOff>
      <xdr:row>62</xdr:row>
      <xdr:rowOff>79036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75958"/>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46058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50220"/>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50884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650220"/>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39624</xdr:rowOff>
    </xdr:from>
    <xdr:to>
      <xdr:col>68</xdr:col>
      <xdr:colOff>152400</xdr:colOff>
      <xdr:row>62</xdr:row>
      <xdr:rowOff>50884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6952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168994</xdr:rowOff>
    </xdr:from>
    <xdr:to>
      <xdr:col>64</xdr:col>
      <xdr:colOff>152400</xdr:colOff>
      <xdr:row>63</xdr:row>
      <xdr:rowOff>99144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7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83921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88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28236</xdr:rowOff>
    </xdr:from>
    <xdr:to>
      <xdr:col>81</xdr:col>
      <xdr:colOff>95250</xdr:colOff>
      <xdr:row>62</xdr:row>
      <xdr:rowOff>129836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5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44763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0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166708</xdr:rowOff>
    </xdr:from>
    <xdr:to>
      <xdr:col>77</xdr:col>
      <xdr:colOff>95250</xdr:colOff>
      <xdr:row>62</xdr:row>
      <xdr:rowOff>96858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107035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9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81297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84</xdr:rowOff>
    </xdr:from>
    <xdr:to>
      <xdr:col>68</xdr:col>
      <xdr:colOff>203200</xdr:colOff>
      <xdr:row>62</xdr:row>
      <xdr:rowOff>101684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111861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9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160274</xdr:rowOff>
    </xdr:from>
    <xdr:to>
      <xdr:col>64</xdr:col>
      <xdr:colOff>152400</xdr:colOff>
      <xdr:row>62</xdr:row>
      <xdr:rowOff>90424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100601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鷹栖町総合振興計画のもと、地域住民との意見交換を図り適量・適切な事業実施により、類似団体平均を下回っている</a:t>
          </a:r>
          <a:r>
            <a:rPr kumimoji="1" lang="ja-JP" altLang="en-US" sz="1100">
              <a:solidFill>
                <a:schemeClr val="dk1"/>
              </a:solidFill>
              <a:effectLst/>
              <a:latin typeface="+mn-lt"/>
              <a:ea typeface="+mn-ea"/>
              <a:cs typeface="+mn-cs"/>
            </a:rPr>
            <a:t>が、増加傾向となっている</a:t>
          </a:r>
          <a:r>
            <a:rPr kumimoji="1" lang="ja-JP" altLang="ja-JP" sz="1100">
              <a:solidFill>
                <a:schemeClr val="dk1"/>
              </a:solidFill>
              <a:effectLst/>
              <a:latin typeface="+mn-lt"/>
              <a:ea typeface="+mn-ea"/>
              <a:cs typeface="+mn-cs"/>
            </a:rPr>
            <a:t>。今後とも、緊急度・住民ニーズを的確に把握した事業の選択により、起債に大きく頼ることのない財政運営に努める。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1524</xdr:rowOff>
    </xdr:from>
    <xdr:to>
      <xdr:col>81</xdr:col>
      <xdr:colOff>44450</xdr:colOff>
      <xdr:row>40</xdr:row>
      <xdr:rowOff>49784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85952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86106</xdr:rowOff>
    </xdr:from>
    <xdr:to>
      <xdr:col>77</xdr:col>
      <xdr:colOff>44450</xdr:colOff>
      <xdr:row>40</xdr:row>
      <xdr:rowOff>1524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7726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37846</xdr:rowOff>
    </xdr:from>
    <xdr:to>
      <xdr:col>72</xdr:col>
      <xdr:colOff>203200</xdr:colOff>
      <xdr:row>39</xdr:row>
      <xdr:rowOff>86106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724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37846</xdr:rowOff>
    </xdr:from>
    <xdr:to>
      <xdr:col>68</xdr:col>
      <xdr:colOff>152400</xdr:colOff>
      <xdr:row>39</xdr:row>
      <xdr:rowOff>47498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7243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15511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122174</xdr:rowOff>
    </xdr:from>
    <xdr:to>
      <xdr:col>77</xdr:col>
      <xdr:colOff>95250</xdr:colOff>
      <xdr:row>40</xdr:row>
      <xdr:rowOff>52324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62501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5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35306</xdr:rowOff>
    </xdr:from>
    <xdr:to>
      <xdr:col>73</xdr:col>
      <xdr:colOff>44450</xdr:colOff>
      <xdr:row>39</xdr:row>
      <xdr:rowOff>136906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147083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158496</xdr:rowOff>
    </xdr:from>
    <xdr:to>
      <xdr:col>68</xdr:col>
      <xdr:colOff>203200</xdr:colOff>
      <xdr:row>39</xdr:row>
      <xdr:rowOff>88646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98823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168148</xdr:rowOff>
    </xdr:from>
    <xdr:to>
      <xdr:col>64</xdr:col>
      <xdr:colOff>152400</xdr:colOff>
      <xdr:row>39</xdr:row>
      <xdr:rowOff>98298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108475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将来負担比率は減少</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と同数値とな</a:t>
          </a:r>
          <a:r>
            <a:rPr kumimoji="1" lang="ja-JP" altLang="ja-JP" sz="1100">
              <a:solidFill>
                <a:schemeClr val="dk1"/>
              </a:solidFill>
              <a:effectLst/>
              <a:latin typeface="+mn-lt"/>
              <a:ea typeface="+mn-ea"/>
              <a:cs typeface="+mn-cs"/>
            </a:rPr>
            <a:t>っ</a:t>
          </a:r>
          <a:r>
            <a:rPr kumimoji="1" lang="ja-JP" altLang="en-US"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要因としては、地方債現在高の減少による充当可能基金の増加があげられる。</a:t>
          </a:r>
          <a:endParaRPr lang="ja-JP" altLang="ja-JP" sz="1400">
            <a:effectLst/>
          </a:endParaRPr>
        </a:p>
        <a:p>
          <a:r>
            <a:rPr kumimoji="1" lang="ja-JP" altLang="ja-JP" sz="1100">
              <a:solidFill>
                <a:schemeClr val="dk1"/>
              </a:solidFill>
              <a:effectLst/>
              <a:latin typeface="+mn-lt"/>
              <a:ea typeface="+mn-ea"/>
              <a:cs typeface="+mn-cs"/>
            </a:rPr>
            <a:t>今後、公共事業や施設の大規模改修等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予定されているため、公債費等義務的経費の削減を中心とする行財政改革を進め、財政の健全化に努める。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72919</xdr:rowOff>
    </xdr:from>
    <xdr:to>
      <xdr:col>77</xdr:col>
      <xdr:colOff>44450</xdr:colOff>
      <xdr:row>15</xdr:row>
      <xdr:rowOff>118639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290800" y="2473219"/>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118639</xdr:rowOff>
    </xdr:from>
    <xdr:to>
      <xdr:col>72</xdr:col>
      <xdr:colOff>203200</xdr:colOff>
      <xdr:row>17</xdr:row>
      <xdr:rowOff>53234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690389"/>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33126</xdr:rowOff>
    </xdr:from>
    <xdr:to>
      <xdr:col>68</xdr:col>
      <xdr:colOff>152400</xdr:colOff>
      <xdr:row>17</xdr:row>
      <xdr:rowOff>53234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294777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22119</xdr:rowOff>
    </xdr:from>
    <xdr:to>
      <xdr:col>77</xdr:col>
      <xdr:colOff>95250</xdr:colOff>
      <xdr:row>14</xdr:row>
      <xdr:rowOff>123719</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42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108496</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50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67839</xdr:rowOff>
    </xdr:from>
    <xdr:to>
      <xdr:col>73</xdr:col>
      <xdr:colOff>44450</xdr:colOff>
      <xdr:row>15</xdr:row>
      <xdr:rowOff>169439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63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154216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72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2434</xdr:rowOff>
    </xdr:from>
    <xdr:to>
      <xdr:col>68</xdr:col>
      <xdr:colOff>203200</xdr:colOff>
      <xdr:row>17</xdr:row>
      <xdr:rowOff>104034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91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88811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00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153776</xdr:rowOff>
    </xdr:from>
    <xdr:to>
      <xdr:col>64</xdr:col>
      <xdr:colOff>152400</xdr:colOff>
      <xdr:row>17</xdr:row>
      <xdr:rowOff>83926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8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68703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98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6,463
6,440
139.42
7,966,627
7,620,567
258,969
3,559,963
6,208,452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a:t>
          </a:r>
          <a:r>
            <a:rPr kumimoji="1" lang="ja-JP" altLang="en-US" sz="1100">
              <a:solidFill>
                <a:schemeClr val="dk1"/>
              </a:solidFill>
              <a:effectLst/>
              <a:latin typeface="+mn-lt"/>
              <a:ea typeface="+mn-ea"/>
              <a:cs typeface="+mn-cs"/>
            </a:rPr>
            <a:t>令和元年度までは</a:t>
          </a:r>
          <a:r>
            <a:rPr kumimoji="1" lang="ja-JP" altLang="ja-JP" sz="1100">
              <a:solidFill>
                <a:schemeClr val="dk1"/>
              </a:solidFill>
              <a:effectLst/>
              <a:latin typeface="+mn-lt"/>
              <a:ea typeface="+mn-ea"/>
              <a:cs typeface="+mn-cs"/>
            </a:rPr>
            <a:t>類似団体平均を下回って推移していたが、令和２年度から大きく上回っている。</a:t>
          </a:r>
          <a:endParaRPr lang="ja-JP" altLang="ja-JP" sz="1400">
            <a:effectLst/>
          </a:endParaRPr>
        </a:p>
        <a:p>
          <a:r>
            <a:rPr kumimoji="1" lang="ja-JP" altLang="ja-JP" sz="1100">
              <a:solidFill>
                <a:schemeClr val="dk1"/>
              </a:solidFill>
              <a:effectLst/>
              <a:latin typeface="+mn-lt"/>
              <a:ea typeface="+mn-ea"/>
              <a:cs typeface="+mn-cs"/>
            </a:rPr>
            <a:t>これは、会計年度任用職員数が多いこと及び地域おこし協力隊の採用を増加させていることが主な要因である。</a:t>
          </a:r>
          <a:endParaRPr lang="ja-JP" altLang="ja-JP" sz="1400">
            <a:effectLst/>
          </a:endParaRPr>
        </a:p>
        <a:p>
          <a:r>
            <a:rPr kumimoji="1" lang="ja-JP" altLang="ja-JP" sz="1100">
              <a:solidFill>
                <a:schemeClr val="dk1"/>
              </a:solidFill>
              <a:effectLst/>
              <a:latin typeface="+mn-lt"/>
              <a:ea typeface="+mn-ea"/>
              <a:cs typeface="+mn-cs"/>
            </a:rPr>
            <a:t>今後も適正な職員数に留意しながら、人件費の削減に努める。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62992</xdr:rowOff>
    </xdr:from>
    <xdr:to>
      <xdr:col>24</xdr:col>
      <xdr:colOff>25400</xdr:colOff>
      <xdr:row>38</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780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04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04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39</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408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xdr:rowOff>
    </xdr:from>
    <xdr:to>
      <xdr:col>20</xdr:col>
      <xdr:colOff>38100</xdr:colOff>
      <xdr:row>38</xdr:row>
      <xdr:rowOff>113792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98569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149352</xdr:rowOff>
    </xdr:from>
    <xdr:to>
      <xdr:col>6</xdr:col>
      <xdr:colOff>171450</xdr:colOff>
      <xdr:row>39</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64279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物件費に係る経常収支比率が類似団体平均を上回っている要因としては、公共施設が多いことや施設管理経費が増加していることが主な要因である。</a:t>
          </a:r>
          <a:endParaRPr lang="ja-JP" altLang="ja-JP" sz="1400">
            <a:effectLst/>
          </a:endParaRPr>
        </a:p>
        <a:p>
          <a:r>
            <a:rPr kumimoji="1" lang="ja-JP" altLang="ja-JP" sz="1100">
              <a:solidFill>
                <a:schemeClr val="dk1"/>
              </a:solidFill>
              <a:effectLst/>
              <a:latin typeface="+mn-lt"/>
              <a:ea typeface="+mn-ea"/>
              <a:cs typeface="+mn-cs"/>
            </a:rPr>
            <a:t>今後は、施設管理経費の更なる削減を図り、見直しを進める。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92710</xdr:rowOff>
    </xdr:from>
    <xdr:to>
      <xdr:col>82</xdr:col>
      <xdr:colOff>107950</xdr:colOff>
      <xdr:row>16</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359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16</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130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69850</xdr:rowOff>
    </xdr:from>
    <xdr:to>
      <xdr:col>73</xdr:col>
      <xdr:colOff>180975</xdr:colOff>
      <xdr:row>16</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13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9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67327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41910</xdr:rowOff>
    </xdr:from>
    <xdr:to>
      <xdr:col>78</xdr:col>
      <xdr:colOff>120650</xdr:colOff>
      <xdr:row>16</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128287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71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49530</xdr:rowOff>
    </xdr:from>
    <xdr:to>
      <xdr:col>65</xdr:col>
      <xdr:colOff>53975</xdr:colOff>
      <xdr:row>16</xdr:row>
      <xdr:rowOff>151130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135907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扶助費に係る経常収支比率は類似団体平均を下回っている。令和３・４年度は、新型コロナウイルス感染症関係により、減少傾向に転じている。</a:t>
          </a:r>
          <a:endParaRPr lang="ja-JP" altLang="ja-JP" sz="1400">
            <a:effectLst/>
          </a:endParaRPr>
        </a:p>
        <a:p>
          <a:r>
            <a:rPr kumimoji="1" lang="ja-JP" altLang="ja-JP" sz="1100">
              <a:solidFill>
                <a:schemeClr val="dk1"/>
              </a:solidFill>
              <a:effectLst/>
              <a:latin typeface="+mn-lt"/>
              <a:ea typeface="+mn-ea"/>
              <a:cs typeface="+mn-cs"/>
            </a:rPr>
            <a:t>　今後は、障害福祉費等の支出額も膨らんでくることが想定されるが、審査等の適正化を図り、さらに下降傾向に転じられるよう努める。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138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138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55</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900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55</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900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その他の経費に係る経常収支比率は類似団体と平均並みに推移している。</a:t>
          </a:r>
          <a:endParaRPr lang="ja-JP" altLang="ja-JP" sz="1400">
            <a:effectLst/>
          </a:endParaRPr>
        </a:p>
        <a:p>
          <a:r>
            <a:rPr kumimoji="1" lang="ja-JP" altLang="ja-JP" sz="1100">
              <a:solidFill>
                <a:schemeClr val="dk1"/>
              </a:solidFill>
              <a:effectLst/>
              <a:latin typeface="+mn-lt"/>
              <a:ea typeface="+mn-ea"/>
              <a:cs typeface="+mn-cs"/>
            </a:rPr>
            <a:t>下水道事業については企業会計化し、独立採算の原則に立ち返った料金の値上げによる健全化をしていく。また、国民健康保険事業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58</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11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58</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95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60</xdr:row>
      <xdr:rowOff>5080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9584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125730</xdr:rowOff>
    </xdr:from>
    <xdr:to>
      <xdr:col>65</xdr:col>
      <xdr:colOff>53975</xdr:colOff>
      <xdr:row>60</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40657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補助費等に係る経常収支比率が類似団体平均を大きく下回ってる要因としては、ごみ処理などを直営及び委託業務で行っているためで、行政サービスの提供方法の差異によるものと言える。</a:t>
          </a:r>
          <a:endParaRPr lang="ja-JP" altLang="ja-JP" sz="1400">
            <a:effectLst/>
          </a:endParaRPr>
        </a:p>
        <a:p>
          <a:r>
            <a:rPr kumimoji="1" lang="ja-JP" altLang="ja-JP" sz="1100">
              <a:solidFill>
                <a:schemeClr val="dk1"/>
              </a:solidFill>
              <a:effectLst/>
              <a:latin typeface="+mn-lt"/>
              <a:ea typeface="+mn-ea"/>
              <a:cs typeface="+mn-cs"/>
            </a:rPr>
            <a:t>また、補助金を交付するのが適当な事業を行っているのかなどについて明確な基準を設けて、必要性の低い補助金は見直しや廃止を行う方針である。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xdr:rowOff>
    </xdr:from>
    <xdr:to>
      <xdr:col>82</xdr:col>
      <xdr:colOff>107950</xdr:colOff>
      <xdr:row>35</xdr:row>
      <xdr:rowOff>42418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5832856"/>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156718</xdr:rowOff>
    </xdr:from>
    <xdr:to>
      <xdr:col>78</xdr:col>
      <xdr:colOff>69850</xdr:colOff>
      <xdr:row>34</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8145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156718</xdr:rowOff>
    </xdr:from>
    <xdr:to>
      <xdr:col>73</xdr:col>
      <xdr:colOff>180975</xdr:colOff>
      <xdr:row>33</xdr:row>
      <xdr:rowOff>156718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8145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156718</xdr:rowOff>
    </xdr:from>
    <xdr:to>
      <xdr:col>69</xdr:col>
      <xdr:colOff>92075</xdr:colOff>
      <xdr:row>33</xdr:row>
      <xdr:rowOff>165862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58145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71645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0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124206</xdr:rowOff>
    </xdr:from>
    <xdr:to>
      <xdr:col>78</xdr:col>
      <xdr:colOff>120650</xdr:colOff>
      <xdr:row>34</xdr:row>
      <xdr:rowOff>54356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64533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55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105918</xdr:rowOff>
    </xdr:from>
    <xdr:to>
      <xdr:col>74</xdr:col>
      <xdr:colOff>31750</xdr:colOff>
      <xdr:row>34</xdr:row>
      <xdr:rowOff>36068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46245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53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105918</xdr:rowOff>
    </xdr:from>
    <xdr:to>
      <xdr:col>69</xdr:col>
      <xdr:colOff>142875</xdr:colOff>
      <xdr:row>34</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46245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53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115062</xdr:rowOff>
    </xdr:from>
    <xdr:to>
      <xdr:col>65</xdr:col>
      <xdr:colOff>53975</xdr:colOff>
      <xdr:row>34</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55389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類似団体平均並みであるが、近年大型の整備事業</a:t>
          </a:r>
          <a:r>
            <a:rPr kumimoji="1" lang="ja-JP" altLang="en-US" sz="1100">
              <a:solidFill>
                <a:schemeClr val="dk1"/>
              </a:solidFill>
              <a:effectLst/>
              <a:latin typeface="+mn-lt"/>
              <a:ea typeface="+mn-ea"/>
              <a:cs typeface="+mn-cs"/>
            </a:rPr>
            <a:t>を実施</a:t>
          </a:r>
          <a:r>
            <a:rPr kumimoji="1" lang="ja-JP" altLang="ja-JP" sz="1100">
              <a:solidFill>
                <a:schemeClr val="dk1"/>
              </a:solidFill>
              <a:effectLst/>
              <a:latin typeface="+mn-lt"/>
              <a:ea typeface="+mn-ea"/>
              <a:cs typeface="+mn-cs"/>
            </a:rPr>
            <a:t>したことより地方債現在高が増加し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地方債の元利償還金</a:t>
          </a:r>
          <a:r>
            <a:rPr kumimoji="1" lang="ja-JP" altLang="en-US" sz="1100">
              <a:solidFill>
                <a:schemeClr val="dk1"/>
              </a:solidFill>
              <a:effectLst/>
              <a:latin typeface="+mn-lt"/>
              <a:ea typeface="+mn-ea"/>
              <a:cs typeface="+mn-cs"/>
            </a:rPr>
            <a:t>は大きくは</a:t>
          </a:r>
          <a:r>
            <a:rPr kumimoji="1" lang="ja-JP" altLang="ja-JP" sz="1100">
              <a:solidFill>
                <a:schemeClr val="dk1"/>
              </a:solidFill>
              <a:effectLst/>
              <a:latin typeface="+mn-lt"/>
              <a:ea typeface="+mn-ea"/>
              <a:cs typeface="+mn-cs"/>
            </a:rPr>
            <a:t>膨らんで</a:t>
          </a:r>
          <a:r>
            <a:rPr kumimoji="1" lang="ja-JP" altLang="en-US" sz="1100">
              <a:solidFill>
                <a:schemeClr val="dk1"/>
              </a:solidFill>
              <a:effectLst/>
              <a:latin typeface="+mn-lt"/>
              <a:ea typeface="+mn-ea"/>
              <a:cs typeface="+mn-cs"/>
            </a:rPr>
            <a:t>いないものの</a:t>
          </a:r>
          <a:r>
            <a:rPr kumimoji="1" lang="ja-JP" altLang="ja-JP" sz="1100">
              <a:solidFill>
                <a:schemeClr val="dk1"/>
              </a:solidFill>
              <a:effectLst/>
              <a:latin typeface="+mn-lt"/>
              <a:ea typeface="+mn-ea"/>
              <a:cs typeface="+mn-cs"/>
            </a:rPr>
            <a:t>、公債費に係る経常収支比率は増加傾向である。</a:t>
          </a:r>
          <a:endParaRPr lang="ja-JP" altLang="ja-JP" sz="1400">
            <a:effectLst/>
          </a:endParaRPr>
        </a:p>
        <a:p>
          <a:r>
            <a:rPr kumimoji="1" lang="ja-JP" altLang="ja-JP" sz="1100">
              <a:solidFill>
                <a:schemeClr val="dk1"/>
              </a:solidFill>
              <a:effectLst/>
              <a:latin typeface="+mn-lt"/>
              <a:ea typeface="+mn-ea"/>
              <a:cs typeface="+mn-cs"/>
            </a:rPr>
            <a:t>今後は類似団体平均を下回る水準で推移できるように、地方債の新規発行を伴う普通建設事業を抑制する。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xdr:rowOff>
    </xdr:from>
    <xdr:to>
      <xdr:col>24</xdr:col>
      <xdr:colOff>25400</xdr:colOff>
      <xdr:row>77</xdr:row>
      <xdr:rowOff>62230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067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62230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95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123189</xdr:rowOff>
    </xdr:from>
    <xdr:to>
      <xdr:col>15</xdr:col>
      <xdr:colOff>98425</xdr:colOff>
      <xdr:row>76</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53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123189</xdr:rowOff>
    </xdr:from>
    <xdr:to>
      <xdr:col>11</xdr:col>
      <xdr:colOff>9525</xdr:colOff>
      <xdr:row>77</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533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97807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72389</xdr:rowOff>
    </xdr:from>
    <xdr:to>
      <xdr:col>11</xdr:col>
      <xdr:colOff>60325</xdr:colOff>
      <xdr:row>77</xdr:row>
      <xdr:rowOff>2539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158766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これまで、類似団体平均とほぼ同じ推移をしていたが、令和３年度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年度は新型コロナウイルス感染症関係</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の支出から、類似団体平均を大きく下回っている。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今後は増加傾向と考えられるため、維持補修費等に歯止めをかけられるよう、行財政改革への取組を通じて削減に努める。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77470</xdr:rowOff>
    </xdr:from>
    <xdr:to>
      <xdr:col>82</xdr:col>
      <xdr:colOff>107950</xdr:colOff>
      <xdr:row>77</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3622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43180</xdr:rowOff>
    </xdr:from>
    <xdr:to>
      <xdr:col>78</xdr:col>
      <xdr:colOff>69850</xdr:colOff>
      <xdr:row>75</xdr:row>
      <xdr:rowOff>77470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01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168910</xdr:rowOff>
    </xdr:from>
    <xdr:to>
      <xdr:col>73</xdr:col>
      <xdr:colOff>180975</xdr:colOff>
      <xdr:row>75</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8562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168910</xdr:rowOff>
    </xdr:from>
    <xdr:to>
      <xdr:col>69</xdr:col>
      <xdr:colOff>92075</xdr:colOff>
      <xdr:row>77</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856210"/>
          <a:ext cx="889000" cy="41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24147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26670</xdr:rowOff>
    </xdr:from>
    <xdr:to>
      <xdr:col>78</xdr:col>
      <xdr:colOff>120650</xdr:colOff>
      <xdr:row>75</xdr:row>
      <xdr:rowOff>128270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138447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163830</xdr:rowOff>
    </xdr:from>
    <xdr:to>
      <xdr:col>74</xdr:col>
      <xdr:colOff>31750</xdr:colOff>
      <xdr:row>75</xdr:row>
      <xdr:rowOff>93980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104157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118110</xdr:rowOff>
    </xdr:from>
    <xdr:to>
      <xdr:col>69</xdr:col>
      <xdr:colOff>142875</xdr:colOff>
      <xdr:row>75</xdr:row>
      <xdr:rowOff>48260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58437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28058</xdr:rowOff>
    </xdr:from>
    <xdr:to>
      <xdr:col>29</xdr:col>
      <xdr:colOff>127000</xdr:colOff>
      <xdr:row>16</xdr:row>
      <xdr:rowOff>88077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18883"/>
          <a:ext cx="647700" cy="60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88077</xdr:rowOff>
    </xdr:from>
    <xdr:to>
      <xdr:col>26</xdr:col>
      <xdr:colOff>50800</xdr:colOff>
      <xdr:row>16</xdr:row>
      <xdr:rowOff>139769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878902"/>
          <a:ext cx="698500" cy="51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139769</xdr:rowOff>
    </xdr:from>
    <xdr:to>
      <xdr:col>22</xdr:col>
      <xdr:colOff>114300</xdr:colOff>
      <xdr:row>17</xdr:row>
      <xdr:rowOff>31733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930594"/>
          <a:ext cx="698500" cy="63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22875</xdr:rowOff>
    </xdr:from>
    <xdr:to>
      <xdr:col>18</xdr:col>
      <xdr:colOff>177800</xdr:colOff>
      <xdr:row>17</xdr:row>
      <xdr:rowOff>31733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2985150"/>
          <a:ext cx="698500" cy="8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41918</xdr:rowOff>
    </xdr:from>
    <xdr:to>
      <xdr:col>15</xdr:col>
      <xdr:colOff>101600</xdr:colOff>
      <xdr:row>16</xdr:row>
      <xdr:rowOff>143518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153695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0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148708</xdr:rowOff>
    </xdr:from>
    <xdr:to>
      <xdr:col>29</xdr:col>
      <xdr:colOff>177800</xdr:colOff>
      <xdr:row>16</xdr:row>
      <xdr:rowOff>78858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76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165235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1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37277</xdr:rowOff>
    </xdr:from>
    <xdr:to>
      <xdr:col>26</xdr:col>
      <xdr:colOff>101600</xdr:colOff>
      <xdr:row>16</xdr:row>
      <xdr:rowOff>138877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28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149054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9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88969</xdr:rowOff>
    </xdr:from>
    <xdr:to>
      <xdr:col>22</xdr:col>
      <xdr:colOff>165100</xdr:colOff>
      <xdr:row>17</xdr:row>
      <xdr:rowOff>19119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7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29296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4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152383</xdr:rowOff>
    </xdr:from>
    <xdr:to>
      <xdr:col>19</xdr:col>
      <xdr:colOff>38100</xdr:colOff>
      <xdr:row>17</xdr:row>
      <xdr:rowOff>82533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43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92710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71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143525</xdr:rowOff>
    </xdr:from>
    <xdr:to>
      <xdr:col>15</xdr:col>
      <xdr:colOff>101600</xdr:colOff>
      <xdr:row>17</xdr:row>
      <xdr:rowOff>73675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3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58452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02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160960</xdr:rowOff>
    </xdr:from>
    <xdr:to>
      <xdr:col>29</xdr:col>
      <xdr:colOff>127000</xdr:colOff>
      <xdr:row>37</xdr:row>
      <xdr:rowOff>42787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114210"/>
          <a:ext cx="647700" cy="5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160960</xdr:rowOff>
    </xdr:from>
    <xdr:to>
      <xdr:col>26</xdr:col>
      <xdr:colOff>50800</xdr:colOff>
      <xdr:row>37</xdr:row>
      <xdr:rowOff>99657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14210"/>
          <a:ext cx="698500" cy="110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99657</xdr:rowOff>
    </xdr:from>
    <xdr:to>
      <xdr:col>22</xdr:col>
      <xdr:colOff>114300</xdr:colOff>
      <xdr:row>37</xdr:row>
      <xdr:rowOff>154216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24357"/>
          <a:ext cx="698500" cy="54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154216</xdr:rowOff>
    </xdr:from>
    <xdr:to>
      <xdr:col>18</xdr:col>
      <xdr:colOff>177800</xdr:colOff>
      <xdr:row>37</xdr:row>
      <xdr:rowOff>158648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78916"/>
          <a:ext cx="698500" cy="4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46686</xdr:rowOff>
    </xdr:from>
    <xdr:to>
      <xdr:col>15</xdr:col>
      <xdr:colOff>101600</xdr:colOff>
      <xdr:row>36</xdr:row>
      <xdr:rowOff>148286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99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158463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6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163437</xdr:rowOff>
    </xdr:from>
    <xdr:to>
      <xdr:col>29</xdr:col>
      <xdr:colOff>177800</xdr:colOff>
      <xdr:row>37</xdr:row>
      <xdr:rowOff>93587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16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135514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8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110160</xdr:rowOff>
    </xdr:from>
    <xdr:to>
      <xdr:col>26</xdr:col>
      <xdr:colOff>101600</xdr:colOff>
      <xdr:row>37</xdr:row>
      <xdr:rowOff>40310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6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25087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48857</xdr:rowOff>
    </xdr:from>
    <xdr:to>
      <xdr:col>22</xdr:col>
      <xdr:colOff>165100</xdr:colOff>
      <xdr:row>37</xdr:row>
      <xdr:rowOff>150457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73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135234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5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103416</xdr:rowOff>
    </xdr:from>
    <xdr:to>
      <xdr:col>19</xdr:col>
      <xdr:colOff>38100</xdr:colOff>
      <xdr:row>37</xdr:row>
      <xdr:rowOff>205016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28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189793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1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107848</xdr:rowOff>
    </xdr:from>
    <xdr:to>
      <xdr:col>15</xdr:col>
      <xdr:colOff>101600</xdr:colOff>
      <xdr:row>37</xdr:row>
      <xdr:rowOff>209448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3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194225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1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6,463
6,440
139.42
7,966,627
7,620,567
258,969
3,559,963
6,208,452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10152</xdr:rowOff>
    </xdr:from>
    <xdr:to>
      <xdr:col>24</xdr:col>
      <xdr:colOff>63500</xdr:colOff>
      <xdr:row>33</xdr:row>
      <xdr:rowOff>89217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68002"/>
          <a:ext cx="838200" cy="7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89217</xdr:rowOff>
    </xdr:from>
    <xdr:to>
      <xdr:col>19</xdr:col>
      <xdr:colOff>177800</xdr:colOff>
      <xdr:row>33</xdr:row>
      <xdr:rowOff>121541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47067"/>
          <a:ext cx="889000" cy="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121541</xdr:rowOff>
    </xdr:from>
    <xdr:to>
      <xdr:col>15</xdr:col>
      <xdr:colOff>50800</xdr:colOff>
      <xdr:row>34</xdr:row>
      <xdr:rowOff>21087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79391"/>
          <a:ext cx="889000" cy="7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10053</xdr:rowOff>
    </xdr:from>
    <xdr:to>
      <xdr:col>10</xdr:col>
      <xdr:colOff>114300</xdr:colOff>
      <xdr:row>34</xdr:row>
      <xdr:rowOff>21087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39353"/>
          <a:ext cx="889000" cy="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42685</xdr:rowOff>
    </xdr:from>
    <xdr:to>
      <xdr:col>6</xdr:col>
      <xdr:colOff>38100</xdr:colOff>
      <xdr:row>34</xdr:row>
      <xdr:rowOff>144285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7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135412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130802</xdr:rowOff>
    </xdr:from>
    <xdr:to>
      <xdr:col>24</xdr:col>
      <xdr:colOff>114300</xdr:colOff>
      <xdr:row>33</xdr:row>
      <xdr:rowOff>60952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153679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6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38417</xdr:rowOff>
    </xdr:from>
    <xdr:to>
      <xdr:col>20</xdr:col>
      <xdr:colOff>38100</xdr:colOff>
      <xdr:row>33</xdr:row>
      <xdr:rowOff>140017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9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156544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7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70741</xdr:rowOff>
    </xdr:from>
    <xdr:to>
      <xdr:col>15</xdr:col>
      <xdr:colOff>101600</xdr:colOff>
      <xdr:row>34</xdr:row>
      <xdr:rowOff>891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17418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0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141737</xdr:rowOff>
    </xdr:from>
    <xdr:to>
      <xdr:col>10</xdr:col>
      <xdr:colOff>165100</xdr:colOff>
      <xdr:row>34</xdr:row>
      <xdr:rowOff>71887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88414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7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130703</xdr:rowOff>
    </xdr:from>
    <xdr:to>
      <xdr:col>6</xdr:col>
      <xdr:colOff>38100</xdr:colOff>
      <xdr:row>34</xdr:row>
      <xdr:rowOff>60853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8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77380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55564</xdr:rowOff>
    </xdr:from>
    <xdr:to>
      <xdr:col>24</xdr:col>
      <xdr:colOff>63500</xdr:colOff>
      <xdr:row>58</xdr:row>
      <xdr:rowOff>70907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99664"/>
          <a:ext cx="838200" cy="1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69720</xdr:rowOff>
    </xdr:from>
    <xdr:to>
      <xdr:col>19</xdr:col>
      <xdr:colOff>177800</xdr:colOff>
      <xdr:row>58</xdr:row>
      <xdr:rowOff>70907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13820"/>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69720</xdr:rowOff>
    </xdr:from>
    <xdr:to>
      <xdr:col>15</xdr:col>
      <xdr:colOff>50800</xdr:colOff>
      <xdr:row>58</xdr:row>
      <xdr:rowOff>72927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13820"/>
          <a:ext cx="889000" cy="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72927</xdr:rowOff>
    </xdr:from>
    <xdr:to>
      <xdr:col>10</xdr:col>
      <xdr:colOff>114300</xdr:colOff>
      <xdr:row>58</xdr:row>
      <xdr:rowOff>78904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7027"/>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18924</xdr:rowOff>
    </xdr:from>
    <xdr:to>
      <xdr:col>6</xdr:col>
      <xdr:colOff>38100</xdr:colOff>
      <xdr:row>58</xdr:row>
      <xdr:rowOff>120524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137051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3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4764</xdr:rowOff>
    </xdr:from>
    <xdr:to>
      <xdr:col>24</xdr:col>
      <xdr:colOff>114300</xdr:colOff>
      <xdr:row>58</xdr:row>
      <xdr:rowOff>106364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20107</xdr:rowOff>
    </xdr:from>
    <xdr:to>
      <xdr:col>20</xdr:col>
      <xdr:colOff>38100</xdr:colOff>
      <xdr:row>58</xdr:row>
      <xdr:rowOff>121707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6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112834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5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18920</xdr:rowOff>
    </xdr:from>
    <xdr:to>
      <xdr:col>15</xdr:col>
      <xdr:colOff>101600</xdr:colOff>
      <xdr:row>58</xdr:row>
      <xdr:rowOff>120520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137047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3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22127</xdr:rowOff>
    </xdr:from>
    <xdr:to>
      <xdr:col>10</xdr:col>
      <xdr:colOff>165100</xdr:colOff>
      <xdr:row>58</xdr:row>
      <xdr:rowOff>123727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140254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4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28104</xdr:rowOff>
    </xdr:from>
    <xdr:to>
      <xdr:col>6</xdr:col>
      <xdr:colOff>38100</xdr:colOff>
      <xdr:row>58</xdr:row>
      <xdr:rowOff>129704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120831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6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141263</xdr:rowOff>
    </xdr:from>
    <xdr:to>
      <xdr:col>24</xdr:col>
      <xdr:colOff>63500</xdr:colOff>
      <xdr:row>77</xdr:row>
      <xdr:rowOff>330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171463"/>
          <a:ext cx="8382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91370</xdr:rowOff>
    </xdr:from>
    <xdr:to>
      <xdr:col>19</xdr:col>
      <xdr:colOff>177800</xdr:colOff>
      <xdr:row>76</xdr:row>
      <xdr:rowOff>141263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121570"/>
          <a:ext cx="889000" cy="4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91370</xdr:rowOff>
    </xdr:from>
    <xdr:to>
      <xdr:col>15</xdr:col>
      <xdr:colOff>50800</xdr:colOff>
      <xdr:row>77</xdr:row>
      <xdr:rowOff>13112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121570"/>
          <a:ext cx="889000" cy="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149110</xdr:rowOff>
    </xdr:from>
    <xdr:to>
      <xdr:col>10</xdr:col>
      <xdr:colOff>114300</xdr:colOff>
      <xdr:row>77</xdr:row>
      <xdr:rowOff>13112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007860"/>
          <a:ext cx="889000" cy="20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163461</xdr:rowOff>
    </xdr:from>
    <xdr:to>
      <xdr:col>6</xdr:col>
      <xdr:colOff>38100</xdr:colOff>
      <xdr:row>77</xdr:row>
      <xdr:rowOff>93611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84738</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120980</xdr:rowOff>
    </xdr:from>
    <xdr:to>
      <xdr:col>24</xdr:col>
      <xdr:colOff>114300</xdr:colOff>
      <xdr:row>77</xdr:row>
      <xdr:rowOff>51130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143857</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0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90463</xdr:rowOff>
    </xdr:from>
    <xdr:to>
      <xdr:col>20</xdr:col>
      <xdr:colOff>38100</xdr:colOff>
      <xdr:row>77</xdr:row>
      <xdr:rowOff>20613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37139</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9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40570</xdr:rowOff>
    </xdr:from>
    <xdr:to>
      <xdr:col>15</xdr:col>
      <xdr:colOff>101600</xdr:colOff>
      <xdr:row>76</xdr:row>
      <xdr:rowOff>142170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0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158697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84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133762</xdr:rowOff>
    </xdr:from>
    <xdr:to>
      <xdr:col>10</xdr:col>
      <xdr:colOff>165100</xdr:colOff>
      <xdr:row>77</xdr:row>
      <xdr:rowOff>63912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1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80439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98311</xdr:rowOff>
    </xdr:from>
    <xdr:to>
      <xdr:col>6</xdr:col>
      <xdr:colOff>38100</xdr:colOff>
      <xdr:row>76</xdr:row>
      <xdr:rowOff>28460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957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44988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73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85088</xdr:rowOff>
    </xdr:from>
    <xdr:to>
      <xdr:col>24</xdr:col>
      <xdr:colOff>63500</xdr:colOff>
      <xdr:row>96</xdr:row>
      <xdr:rowOff>135531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44288"/>
          <a:ext cx="838200" cy="5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120627</xdr:rowOff>
    </xdr:from>
    <xdr:to>
      <xdr:col>19</xdr:col>
      <xdr:colOff>177800</xdr:colOff>
      <xdr:row>96</xdr:row>
      <xdr:rowOff>135531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79827"/>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43718</xdr:rowOff>
    </xdr:from>
    <xdr:to>
      <xdr:col>15</xdr:col>
      <xdr:colOff>50800</xdr:colOff>
      <xdr:row>96</xdr:row>
      <xdr:rowOff>120627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02918"/>
          <a:ext cx="889000" cy="7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43718</xdr:rowOff>
    </xdr:from>
    <xdr:to>
      <xdr:col>10</xdr:col>
      <xdr:colOff>114300</xdr:colOff>
      <xdr:row>97</xdr:row>
      <xdr:rowOff>117563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02918"/>
          <a:ext cx="889000" cy="24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134902</xdr:rowOff>
    </xdr:from>
    <xdr:to>
      <xdr:col>6</xdr:col>
      <xdr:colOff>38100</xdr:colOff>
      <xdr:row>98</xdr:row>
      <xdr:rowOff>65052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56179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8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34288</xdr:rowOff>
    </xdr:from>
    <xdr:to>
      <xdr:col>24</xdr:col>
      <xdr:colOff>114300</xdr:colOff>
      <xdr:row>96</xdr:row>
      <xdr:rowOff>135888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57165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4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84731</xdr:rowOff>
    </xdr:from>
    <xdr:to>
      <xdr:col>20</xdr:col>
      <xdr:colOff>38100</xdr:colOff>
      <xdr:row>97</xdr:row>
      <xdr:rowOff>14881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31408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31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69827</xdr:rowOff>
    </xdr:from>
    <xdr:to>
      <xdr:col>15</xdr:col>
      <xdr:colOff>101600</xdr:colOff>
      <xdr:row>96</xdr:row>
      <xdr:rowOff>171427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16504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30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164368</xdr:rowOff>
    </xdr:from>
    <xdr:to>
      <xdr:col>10</xdr:col>
      <xdr:colOff>165100</xdr:colOff>
      <xdr:row>96</xdr:row>
      <xdr:rowOff>94518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111045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2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66763</xdr:rowOff>
    </xdr:from>
    <xdr:to>
      <xdr:col>6</xdr:col>
      <xdr:colOff>38100</xdr:colOff>
      <xdr:row>97</xdr:row>
      <xdr:rowOff>168363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13440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7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139391</xdr:rowOff>
    </xdr:from>
    <xdr:to>
      <xdr:col>55</xdr:col>
      <xdr:colOff>0</xdr:colOff>
      <xdr:row>37</xdr:row>
      <xdr:rowOff>29385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68691"/>
          <a:ext cx="838200" cy="40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29385</xdr:rowOff>
    </xdr:from>
    <xdr:to>
      <xdr:col>50</xdr:col>
      <xdr:colOff>114300</xdr:colOff>
      <xdr:row>37</xdr:row>
      <xdr:rowOff>37710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73035"/>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37710</xdr:rowOff>
    </xdr:from>
    <xdr:to>
      <xdr:col>45</xdr:col>
      <xdr:colOff>177800</xdr:colOff>
      <xdr:row>37</xdr:row>
      <xdr:rowOff>145861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81360"/>
          <a:ext cx="889000" cy="10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136359</xdr:rowOff>
    </xdr:from>
    <xdr:to>
      <xdr:col>41</xdr:col>
      <xdr:colOff>50800</xdr:colOff>
      <xdr:row>37</xdr:row>
      <xdr:rowOff>145861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37109"/>
          <a:ext cx="889000" cy="35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169958</xdr:rowOff>
    </xdr:from>
    <xdr:to>
      <xdr:col>36</xdr:col>
      <xdr:colOff>165100</xdr:colOff>
      <xdr:row>35</xdr:row>
      <xdr:rowOff>100108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116635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88591</xdr:rowOff>
    </xdr:from>
    <xdr:to>
      <xdr:col>55</xdr:col>
      <xdr:colOff>50800</xdr:colOff>
      <xdr:row>35</xdr:row>
      <xdr:rowOff>18741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111468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6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150035</xdr:rowOff>
    </xdr:from>
    <xdr:to>
      <xdr:col>50</xdr:col>
      <xdr:colOff>165100</xdr:colOff>
      <xdr:row>37</xdr:row>
      <xdr:rowOff>80185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2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96712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158360</xdr:rowOff>
    </xdr:from>
    <xdr:to>
      <xdr:col>46</xdr:col>
      <xdr:colOff>38100</xdr:colOff>
      <xdr:row>37</xdr:row>
      <xdr:rowOff>88510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105037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10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95061</xdr:rowOff>
    </xdr:from>
    <xdr:to>
      <xdr:col>41</xdr:col>
      <xdr:colOff>101600</xdr:colOff>
      <xdr:row>38</xdr:row>
      <xdr:rowOff>25211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3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41738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1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85559</xdr:rowOff>
    </xdr:from>
    <xdr:to>
      <xdr:col>36</xdr:col>
      <xdr:colOff>165100</xdr:colOff>
      <xdr:row>36</xdr:row>
      <xdr:rowOff>15709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8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6836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7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72022</xdr:rowOff>
    </xdr:from>
    <xdr:to>
      <xdr:col>55</xdr:col>
      <xdr:colOff>0</xdr:colOff>
      <xdr:row>58</xdr:row>
      <xdr:rowOff>99510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16122"/>
          <a:ext cx="838200" cy="2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99510</xdr:rowOff>
    </xdr:from>
    <xdr:to>
      <xdr:col>50</xdr:col>
      <xdr:colOff>114300</xdr:colOff>
      <xdr:row>58</xdr:row>
      <xdr:rowOff>99977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43610"/>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98367</xdr:rowOff>
    </xdr:from>
    <xdr:to>
      <xdr:col>45</xdr:col>
      <xdr:colOff>177800</xdr:colOff>
      <xdr:row>58</xdr:row>
      <xdr:rowOff>99977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42467"/>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68946</xdr:rowOff>
    </xdr:from>
    <xdr:to>
      <xdr:col>41</xdr:col>
      <xdr:colOff>50800</xdr:colOff>
      <xdr:row>58</xdr:row>
      <xdr:rowOff>98367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13046"/>
          <a:ext cx="889000" cy="2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168821</xdr:rowOff>
    </xdr:from>
    <xdr:to>
      <xdr:col>36</xdr:col>
      <xdr:colOff>165100</xdr:colOff>
      <xdr:row>58</xdr:row>
      <xdr:rowOff>98971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41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115498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1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21222</xdr:rowOff>
    </xdr:from>
    <xdr:to>
      <xdr:col>55</xdr:col>
      <xdr:colOff>50800</xdr:colOff>
      <xdr:row>58</xdr:row>
      <xdr:rowOff>122822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48710</xdr:rowOff>
    </xdr:from>
    <xdr:to>
      <xdr:col>50</xdr:col>
      <xdr:colOff>165100</xdr:colOff>
      <xdr:row>58</xdr:row>
      <xdr:rowOff>150310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141437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8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49177</xdr:rowOff>
    </xdr:from>
    <xdr:to>
      <xdr:col>46</xdr:col>
      <xdr:colOff>38100</xdr:colOff>
      <xdr:row>58</xdr:row>
      <xdr:rowOff>150777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9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141904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47567</xdr:rowOff>
    </xdr:from>
    <xdr:to>
      <xdr:col>41</xdr:col>
      <xdr:colOff>101600</xdr:colOff>
      <xdr:row>58</xdr:row>
      <xdr:rowOff>149167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140294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18146</xdr:rowOff>
    </xdr:from>
    <xdr:to>
      <xdr:col>36</xdr:col>
      <xdr:colOff>165100</xdr:colOff>
      <xdr:row>58</xdr:row>
      <xdr:rowOff>119746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6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110873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1005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119859</xdr:rowOff>
    </xdr:from>
    <xdr:to>
      <xdr:col>41</xdr:col>
      <xdr:colOff>50800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92959"/>
          <a:ext cx="889000" cy="1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67712</xdr:rowOff>
    </xdr:from>
    <xdr:to>
      <xdr:col>36</xdr:col>
      <xdr:colOff>165100</xdr:colOff>
      <xdr:row>78</xdr:row>
      <xdr:rowOff>169312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24929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69059</xdr:rowOff>
    </xdr:from>
    <xdr:to>
      <xdr:col>36</xdr:col>
      <xdr:colOff>165100</xdr:colOff>
      <xdr:row>78</xdr:row>
      <xdr:rowOff>170659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4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161786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3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157896</xdr:rowOff>
    </xdr:from>
    <xdr:to>
      <xdr:col>55</xdr:col>
      <xdr:colOff>0</xdr:colOff>
      <xdr:row>97</xdr:row>
      <xdr:rowOff>127429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617096"/>
          <a:ext cx="838200" cy="14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127429</xdr:rowOff>
    </xdr:from>
    <xdr:to>
      <xdr:col>50</xdr:col>
      <xdr:colOff>114300</xdr:colOff>
      <xdr:row>97</xdr:row>
      <xdr:rowOff>130000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58079"/>
          <a:ext cx="889000" cy="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125053</xdr:rowOff>
    </xdr:from>
    <xdr:to>
      <xdr:col>45</xdr:col>
      <xdr:colOff>177800</xdr:colOff>
      <xdr:row>97</xdr:row>
      <xdr:rowOff>130000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55703"/>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71972</xdr:rowOff>
    </xdr:from>
    <xdr:to>
      <xdr:col>41</xdr:col>
      <xdr:colOff>50800</xdr:colOff>
      <xdr:row>97</xdr:row>
      <xdr:rowOff>125053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02622"/>
          <a:ext cx="889000" cy="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149033</xdr:rowOff>
    </xdr:from>
    <xdr:to>
      <xdr:col>36</xdr:col>
      <xdr:colOff>165100</xdr:colOff>
      <xdr:row>97</xdr:row>
      <xdr:rowOff>79183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95710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672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107096</xdr:rowOff>
    </xdr:from>
    <xdr:to>
      <xdr:col>55</xdr:col>
      <xdr:colOff>50800</xdr:colOff>
      <xdr:row>97</xdr:row>
      <xdr:rowOff>37246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6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129973</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1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76629</xdr:rowOff>
    </xdr:from>
    <xdr:to>
      <xdr:col>50</xdr:col>
      <xdr:colOff>165100</xdr:colOff>
      <xdr:row>98</xdr:row>
      <xdr:rowOff>6779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0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169356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79200</xdr:rowOff>
    </xdr:from>
    <xdr:to>
      <xdr:col>46</xdr:col>
      <xdr:colOff>38100</xdr:colOff>
      <xdr:row>98</xdr:row>
      <xdr:rowOff>9350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25877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8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74253</xdr:rowOff>
    </xdr:from>
    <xdr:to>
      <xdr:col>41</xdr:col>
      <xdr:colOff>101600</xdr:colOff>
      <xdr:row>98</xdr:row>
      <xdr:rowOff>4403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0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20930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21172</xdr:rowOff>
    </xdr:from>
    <xdr:to>
      <xdr:col>36</xdr:col>
      <xdr:colOff>165100</xdr:colOff>
      <xdr:row>97</xdr:row>
      <xdr:rowOff>122772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113899</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74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114092</xdr:rowOff>
    </xdr:from>
    <xdr:to>
      <xdr:col>85</xdr:col>
      <xdr:colOff>127000</xdr:colOff>
      <xdr:row>38</xdr:row>
      <xdr:rowOff>139343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9192"/>
          <a:ext cx="838200" cy="2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139343</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54443"/>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4775</xdr:rowOff>
    </xdr:from>
    <xdr:to>
      <xdr:col>67</xdr:col>
      <xdr:colOff>101600</xdr:colOff>
      <xdr:row>38</xdr:row>
      <xdr:rowOff>106375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122902</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2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63292</xdr:rowOff>
    </xdr:from>
    <xdr:to>
      <xdr:col>85</xdr:col>
      <xdr:colOff>177800</xdr:colOff>
      <xdr:row>38</xdr:row>
      <xdr:rowOff>164892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88543</xdr:rowOff>
    </xdr:from>
    <xdr:to>
      <xdr:col>81</xdr:col>
      <xdr:colOff>101600</xdr:colOff>
      <xdr:row>39</xdr:row>
      <xdr:rowOff>18693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9820</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696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55029</xdr:rowOff>
    </xdr:from>
    <xdr:to>
      <xdr:col>85</xdr:col>
      <xdr:colOff>127000</xdr:colOff>
      <xdr:row>77</xdr:row>
      <xdr:rowOff>62680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256679"/>
          <a:ext cx="838200" cy="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55029</xdr:rowOff>
    </xdr:from>
    <xdr:to>
      <xdr:col>81</xdr:col>
      <xdr:colOff>50800</xdr:colOff>
      <xdr:row>77</xdr:row>
      <xdr:rowOff>76707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256679"/>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76707</xdr:rowOff>
    </xdr:from>
    <xdr:to>
      <xdr:col>76</xdr:col>
      <xdr:colOff>114300</xdr:colOff>
      <xdr:row>77</xdr:row>
      <xdr:rowOff>92078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278357"/>
          <a:ext cx="889000" cy="1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92078</xdr:rowOff>
    </xdr:from>
    <xdr:to>
      <xdr:col>71</xdr:col>
      <xdr:colOff>177800</xdr:colOff>
      <xdr:row>77</xdr:row>
      <xdr:rowOff>95059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293728"/>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6262</xdr:rowOff>
    </xdr:from>
    <xdr:to>
      <xdr:col>67</xdr:col>
      <xdr:colOff>101600</xdr:colOff>
      <xdr:row>77</xdr:row>
      <xdr:rowOff>107862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124389</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14795" y="1298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11880</xdr:rowOff>
    </xdr:from>
    <xdr:to>
      <xdr:col>85</xdr:col>
      <xdr:colOff>177800</xdr:colOff>
      <xdr:row>77</xdr:row>
      <xdr:rowOff>113480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2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34757</xdr:rowOff>
    </xdr:from>
    <xdr:ext cx="599010"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06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4229</xdr:rowOff>
    </xdr:from>
    <xdr:to>
      <xdr:col>81</xdr:col>
      <xdr:colOff>101600</xdr:colOff>
      <xdr:row>77</xdr:row>
      <xdr:rowOff>105829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2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122356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181795" y="1298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25907</xdr:rowOff>
    </xdr:from>
    <xdr:to>
      <xdr:col>76</xdr:col>
      <xdr:colOff>165100</xdr:colOff>
      <xdr:row>77</xdr:row>
      <xdr:rowOff>127507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2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144034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292795" y="130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41278</xdr:rowOff>
    </xdr:from>
    <xdr:to>
      <xdr:col>72</xdr:col>
      <xdr:colOff>38100</xdr:colOff>
      <xdr:row>77</xdr:row>
      <xdr:rowOff>142878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2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159405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44259</xdr:rowOff>
    </xdr:from>
    <xdr:to>
      <xdr:col>67</xdr:col>
      <xdr:colOff>101600</xdr:colOff>
      <xdr:row>77</xdr:row>
      <xdr:rowOff>145859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2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136986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33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86364</xdr:rowOff>
    </xdr:from>
    <xdr:to>
      <xdr:col>85</xdr:col>
      <xdr:colOff>127000</xdr:colOff>
      <xdr:row>98</xdr:row>
      <xdr:rowOff>111778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88464"/>
          <a:ext cx="838200" cy="2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111137</xdr:rowOff>
    </xdr:from>
    <xdr:to>
      <xdr:col>81</xdr:col>
      <xdr:colOff>50800</xdr:colOff>
      <xdr:row>98</xdr:row>
      <xdr:rowOff>111778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13237"/>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111137</xdr:rowOff>
    </xdr:from>
    <xdr:to>
      <xdr:col>76</xdr:col>
      <xdr:colOff>114300</xdr:colOff>
      <xdr:row>98</xdr:row>
      <xdr:rowOff>130846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913237"/>
          <a:ext cx="889000" cy="1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130846</xdr:rowOff>
    </xdr:from>
    <xdr:to>
      <xdr:col>71</xdr:col>
      <xdr:colOff>177800</xdr:colOff>
      <xdr:row>98</xdr:row>
      <xdr:rowOff>141829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32946"/>
          <a:ext cx="889000" cy="1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141700</xdr:rowOff>
    </xdr:from>
    <xdr:to>
      <xdr:col>67</xdr:col>
      <xdr:colOff>101600</xdr:colOff>
      <xdr:row>98</xdr:row>
      <xdr:rowOff>71850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88377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35564</xdr:rowOff>
    </xdr:from>
    <xdr:to>
      <xdr:col>85</xdr:col>
      <xdr:colOff>177800</xdr:colOff>
      <xdr:row>98</xdr:row>
      <xdr:rowOff>137164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13991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1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60978</xdr:rowOff>
    </xdr:from>
    <xdr:to>
      <xdr:col>81</xdr:col>
      <xdr:colOff>101600</xdr:colOff>
      <xdr:row>98</xdr:row>
      <xdr:rowOff>162578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153705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95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60337</xdr:rowOff>
    </xdr:from>
    <xdr:to>
      <xdr:col>76</xdr:col>
      <xdr:colOff>165100</xdr:colOff>
      <xdr:row>98</xdr:row>
      <xdr:rowOff>161937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6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153064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5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80046</xdr:rowOff>
    </xdr:from>
    <xdr:to>
      <xdr:col>72</xdr:col>
      <xdr:colOff>38100</xdr:colOff>
      <xdr:row>99</xdr:row>
      <xdr:rowOff>10196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1323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7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91029</xdr:rowOff>
    </xdr:from>
    <xdr:to>
      <xdr:col>67</xdr:col>
      <xdr:colOff>101600</xdr:colOff>
      <xdr:row>99</xdr:row>
      <xdr:rowOff>21179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12306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138626</xdr:rowOff>
    </xdr:from>
    <xdr:to>
      <xdr:col>116</xdr:col>
      <xdr:colOff>63500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082726"/>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137780</xdr:rowOff>
    </xdr:from>
    <xdr:to>
      <xdr:col>111</xdr:col>
      <xdr:colOff>177800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81880"/>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137780</xdr:rowOff>
    </xdr:from>
    <xdr:to>
      <xdr:col>107</xdr:col>
      <xdr:colOff>50800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081880"/>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130139</xdr:rowOff>
    </xdr:from>
    <xdr:to>
      <xdr:col>98</xdr:col>
      <xdr:colOff>38100</xdr:colOff>
      <xdr:row>58</xdr:row>
      <xdr:rowOff>60289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0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76816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87826</xdr:rowOff>
    </xdr:from>
    <xdr:to>
      <xdr:col>116</xdr:col>
      <xdr:colOff>114300</xdr:colOff>
      <xdr:row>59</xdr:row>
      <xdr:rowOff>17976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2753</xdr:rowOff>
    </xdr:from>
    <xdr:ext cx="313932"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46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86980</xdr:rowOff>
    </xdr:from>
    <xdr:to>
      <xdr:col>107</xdr:col>
      <xdr:colOff>101600</xdr:colOff>
      <xdr:row>59</xdr:row>
      <xdr:rowOff>17130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8257</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77333" y="10123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52865</xdr:rowOff>
    </xdr:from>
    <xdr:to>
      <xdr:col>116</xdr:col>
      <xdr:colOff>63500</xdr:colOff>
      <xdr:row>76</xdr:row>
      <xdr:rowOff>61094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083065"/>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61094</xdr:rowOff>
    </xdr:from>
    <xdr:to>
      <xdr:col>111</xdr:col>
      <xdr:colOff>177800</xdr:colOff>
      <xdr:row>76</xdr:row>
      <xdr:rowOff>73129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091294"/>
          <a:ext cx="889000" cy="1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92707</xdr:rowOff>
    </xdr:from>
    <xdr:to>
      <xdr:col>107</xdr:col>
      <xdr:colOff>50800</xdr:colOff>
      <xdr:row>76</xdr:row>
      <xdr:rowOff>73129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951457"/>
          <a:ext cx="889000" cy="15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68621</xdr:rowOff>
    </xdr:from>
    <xdr:to>
      <xdr:col>102</xdr:col>
      <xdr:colOff>114300</xdr:colOff>
      <xdr:row>75</xdr:row>
      <xdr:rowOff>92707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927371"/>
          <a:ext cx="889000" cy="2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135714</xdr:rowOff>
    </xdr:from>
    <xdr:to>
      <xdr:col>98</xdr:col>
      <xdr:colOff>38100</xdr:colOff>
      <xdr:row>74</xdr:row>
      <xdr:rowOff>65864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65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82391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4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2065</xdr:rowOff>
    </xdr:from>
    <xdr:to>
      <xdr:col>116</xdr:col>
      <xdr:colOff>114300</xdr:colOff>
      <xdr:row>76</xdr:row>
      <xdr:rowOff>103665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151942</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01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10294</xdr:rowOff>
    </xdr:from>
    <xdr:to>
      <xdr:col>112</xdr:col>
      <xdr:colOff>38100</xdr:colOff>
      <xdr:row>76</xdr:row>
      <xdr:rowOff>111894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04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103021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1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22329</xdr:rowOff>
    </xdr:from>
    <xdr:to>
      <xdr:col>107</xdr:col>
      <xdr:colOff>101600</xdr:colOff>
      <xdr:row>76</xdr:row>
      <xdr:rowOff>123929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05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115056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41907</xdr:rowOff>
    </xdr:from>
    <xdr:to>
      <xdr:col>102</xdr:col>
      <xdr:colOff>165100</xdr:colOff>
      <xdr:row>75</xdr:row>
      <xdr:rowOff>143507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0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134633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99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17821</xdr:rowOff>
    </xdr:from>
    <xdr:to>
      <xdr:col>98</xdr:col>
      <xdr:colOff>38100</xdr:colOff>
      <xdr:row>75</xdr:row>
      <xdr:rowOff>119421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87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110548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96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歳出決算総額は、住民１人当たり</a:t>
          </a:r>
          <a:r>
            <a:rPr kumimoji="1" lang="ja-JP" altLang="en-US" sz="1100">
              <a:solidFill>
                <a:schemeClr val="dk1"/>
              </a:solidFill>
              <a:effectLst/>
              <a:latin typeface="+mn-lt"/>
              <a:ea typeface="+mn-ea"/>
              <a:cs typeface="+mn-cs"/>
            </a:rPr>
            <a:t>１，１７９</a:t>
          </a:r>
          <a:r>
            <a:rPr kumimoji="1" lang="ja-JP" altLang="ja-JP" sz="1100">
              <a:solidFill>
                <a:schemeClr val="dk1"/>
              </a:solidFill>
              <a:effectLst/>
              <a:latin typeface="+mn-lt"/>
              <a:ea typeface="+mn-ea"/>
              <a:cs typeface="+mn-cs"/>
            </a:rPr>
            <a:t>千円となっている。積立金は類似団体平均と比べて低い水準にある。</a:t>
          </a:r>
          <a:endParaRPr lang="ja-JP" altLang="ja-JP" sz="1400">
            <a:effectLst/>
          </a:endParaRPr>
        </a:p>
        <a:p>
          <a:r>
            <a:rPr kumimoji="1" lang="ja-JP" altLang="ja-JP" sz="1100">
              <a:solidFill>
                <a:schemeClr val="dk1"/>
              </a:solidFill>
              <a:effectLst/>
              <a:latin typeface="+mn-lt"/>
              <a:ea typeface="+mn-ea"/>
              <a:cs typeface="+mn-cs"/>
            </a:rPr>
            <a:t>人件費、維持補修費は、類似団体と比較して、１人当たりのコストが高い状況になっている。これは、会計年度任用職員（地域おこし協力隊含む）や公共施設の増加によるものである。</a:t>
          </a:r>
          <a:endParaRPr lang="ja-JP" altLang="ja-JP" sz="1400">
            <a:effectLst/>
          </a:endParaRPr>
        </a:p>
        <a:p>
          <a:r>
            <a:rPr kumimoji="1" lang="ja-JP" altLang="ja-JP" sz="1100">
              <a:solidFill>
                <a:schemeClr val="dk1"/>
              </a:solidFill>
              <a:effectLst/>
              <a:latin typeface="+mn-lt"/>
              <a:ea typeface="+mn-ea"/>
              <a:cs typeface="+mn-cs"/>
            </a:rPr>
            <a:t>このため、公共施設等総合管理計画等に基づき、事業の取捨選択を徹底していくことで、事業費の減少を目指すこととしている。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6,463
6,440
139.42
7,966,627
7,620,567
258,969
3,559,963
6,208,452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131191</xdr:rowOff>
    </xdr:from>
    <xdr:to>
      <xdr:col>24</xdr:col>
      <xdr:colOff>63500</xdr:colOff>
      <xdr:row>36</xdr:row>
      <xdr:rowOff>171196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3391"/>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171196</xdr:rowOff>
    </xdr:from>
    <xdr:to>
      <xdr:col>19</xdr:col>
      <xdr:colOff>177800</xdr:colOff>
      <xdr:row>37</xdr:row>
      <xdr:rowOff>17907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3396"/>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17907</xdr:rowOff>
    </xdr:from>
    <xdr:to>
      <xdr:col>15</xdr:col>
      <xdr:colOff>50800</xdr:colOff>
      <xdr:row>37</xdr:row>
      <xdr:rowOff>74676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61557"/>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35306</xdr:rowOff>
    </xdr:from>
    <xdr:to>
      <xdr:col>10</xdr:col>
      <xdr:colOff>114300</xdr:colOff>
      <xdr:row>37</xdr:row>
      <xdr:rowOff>74676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78956"/>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158750</xdr:rowOff>
    </xdr:from>
    <xdr:to>
      <xdr:col>6</xdr:col>
      <xdr:colOff>38100</xdr:colOff>
      <xdr:row>36</xdr:row>
      <xdr:rowOff>88900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105427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80391</xdr:rowOff>
    </xdr:from>
    <xdr:to>
      <xdr:col>24</xdr:col>
      <xdr:colOff>114300</xdr:colOff>
      <xdr:row>37</xdr:row>
      <xdr:rowOff>10541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58818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120396</xdr:rowOff>
    </xdr:from>
    <xdr:to>
      <xdr:col>20</xdr:col>
      <xdr:colOff>38100</xdr:colOff>
      <xdr:row>37</xdr:row>
      <xdr:rowOff>50546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41673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138557</xdr:rowOff>
    </xdr:from>
    <xdr:to>
      <xdr:col>15</xdr:col>
      <xdr:colOff>101600</xdr:colOff>
      <xdr:row>37</xdr:row>
      <xdr:rowOff>68707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59834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23876</xdr:rowOff>
    </xdr:from>
    <xdr:to>
      <xdr:col>10</xdr:col>
      <xdr:colOff>165100</xdr:colOff>
      <xdr:row>37</xdr:row>
      <xdr:rowOff>125476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116603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155956</xdr:rowOff>
    </xdr:from>
    <xdr:to>
      <xdr:col>6</xdr:col>
      <xdr:colOff>38100</xdr:colOff>
      <xdr:row>37</xdr:row>
      <xdr:rowOff>86106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77233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134065</xdr:rowOff>
    </xdr:from>
    <xdr:to>
      <xdr:col>24</xdr:col>
      <xdr:colOff>63500</xdr:colOff>
      <xdr:row>58</xdr:row>
      <xdr:rowOff>26663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6715"/>
          <a:ext cx="838200" cy="6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167901</xdr:rowOff>
    </xdr:from>
    <xdr:to>
      <xdr:col>19</xdr:col>
      <xdr:colOff>177800</xdr:colOff>
      <xdr:row>58</xdr:row>
      <xdr:rowOff>26663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0551"/>
          <a:ext cx="889000" cy="3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139644</xdr:rowOff>
    </xdr:from>
    <xdr:to>
      <xdr:col>15</xdr:col>
      <xdr:colOff>50800</xdr:colOff>
      <xdr:row>57</xdr:row>
      <xdr:rowOff>167901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2294"/>
          <a:ext cx="8890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12000</xdr:rowOff>
    </xdr:from>
    <xdr:to>
      <xdr:col>10</xdr:col>
      <xdr:colOff>114300</xdr:colOff>
      <xdr:row>57</xdr:row>
      <xdr:rowOff>139644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84650"/>
          <a:ext cx="889000" cy="12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78229</xdr:rowOff>
    </xdr:from>
    <xdr:to>
      <xdr:col>6</xdr:col>
      <xdr:colOff>38100</xdr:colOff>
      <xdr:row>57</xdr:row>
      <xdr:rowOff>8379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24906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5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83265</xdr:rowOff>
    </xdr:from>
    <xdr:to>
      <xdr:col>24</xdr:col>
      <xdr:colOff>114300</xdr:colOff>
      <xdr:row>58</xdr:row>
      <xdr:rowOff>13415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61692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147313</xdr:rowOff>
    </xdr:from>
    <xdr:to>
      <xdr:col>20</xdr:col>
      <xdr:colOff>38100</xdr:colOff>
      <xdr:row>58</xdr:row>
      <xdr:rowOff>77463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68590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1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117101</xdr:rowOff>
    </xdr:from>
    <xdr:to>
      <xdr:col>15</xdr:col>
      <xdr:colOff>101600</xdr:colOff>
      <xdr:row>58</xdr:row>
      <xdr:rowOff>47251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38378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8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88844</xdr:rowOff>
    </xdr:from>
    <xdr:to>
      <xdr:col>10</xdr:col>
      <xdr:colOff>165100</xdr:colOff>
      <xdr:row>58</xdr:row>
      <xdr:rowOff>18994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10121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132650</xdr:rowOff>
    </xdr:from>
    <xdr:to>
      <xdr:col>6</xdr:col>
      <xdr:colOff>38100</xdr:colOff>
      <xdr:row>57</xdr:row>
      <xdr:rowOff>62800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53927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2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57922</xdr:rowOff>
    </xdr:from>
    <xdr:to>
      <xdr:col>24</xdr:col>
      <xdr:colOff>63500</xdr:colOff>
      <xdr:row>76</xdr:row>
      <xdr:rowOff>12503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6672"/>
          <a:ext cx="838200" cy="12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12503</xdr:rowOff>
    </xdr:from>
    <xdr:to>
      <xdr:col>19</xdr:col>
      <xdr:colOff>177800</xdr:colOff>
      <xdr:row>76</xdr:row>
      <xdr:rowOff>22036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2703"/>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22036</xdr:rowOff>
    </xdr:from>
    <xdr:to>
      <xdr:col>15</xdr:col>
      <xdr:colOff>50800</xdr:colOff>
      <xdr:row>76</xdr:row>
      <xdr:rowOff>84029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52236"/>
          <a:ext cx="889000" cy="6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84029</xdr:rowOff>
    </xdr:from>
    <xdr:to>
      <xdr:col>10</xdr:col>
      <xdr:colOff>114300</xdr:colOff>
      <xdr:row>76</xdr:row>
      <xdr:rowOff>156549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4229"/>
          <a:ext cx="889000" cy="7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111429</xdr:rowOff>
    </xdr:from>
    <xdr:to>
      <xdr:col>6</xdr:col>
      <xdr:colOff>38100</xdr:colOff>
      <xdr:row>77</xdr:row>
      <xdr:rowOff>41579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32706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7122</xdr:rowOff>
    </xdr:from>
    <xdr:to>
      <xdr:col>24</xdr:col>
      <xdr:colOff>114300</xdr:colOff>
      <xdr:row>75</xdr:row>
      <xdr:rowOff>108722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29999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1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133153</xdr:rowOff>
    </xdr:from>
    <xdr:to>
      <xdr:col>20</xdr:col>
      <xdr:colOff>38100</xdr:colOff>
      <xdr:row>76</xdr:row>
      <xdr:rowOff>63303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79830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142686</xdr:rowOff>
    </xdr:from>
    <xdr:to>
      <xdr:col>15</xdr:col>
      <xdr:colOff>101600</xdr:colOff>
      <xdr:row>76</xdr:row>
      <xdr:rowOff>72836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89363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7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33229</xdr:rowOff>
    </xdr:from>
    <xdr:to>
      <xdr:col>10</xdr:col>
      <xdr:colOff>165100</xdr:colOff>
      <xdr:row>76</xdr:row>
      <xdr:rowOff>134829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151355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105749</xdr:rowOff>
    </xdr:from>
    <xdr:to>
      <xdr:col>6</xdr:col>
      <xdr:colOff>38100</xdr:colOff>
      <xdr:row>77</xdr:row>
      <xdr:rowOff>35899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52425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1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115422</xdr:rowOff>
    </xdr:from>
    <xdr:to>
      <xdr:col>24</xdr:col>
      <xdr:colOff>63500</xdr:colOff>
      <xdr:row>98</xdr:row>
      <xdr:rowOff>117489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7522"/>
          <a:ext cx="838200" cy="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115422</xdr:rowOff>
    </xdr:from>
    <xdr:to>
      <xdr:col>19</xdr:col>
      <xdr:colOff>177800</xdr:colOff>
      <xdr:row>98</xdr:row>
      <xdr:rowOff>115522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7522"/>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115522</xdr:rowOff>
    </xdr:from>
    <xdr:to>
      <xdr:col>15</xdr:col>
      <xdr:colOff>50800</xdr:colOff>
      <xdr:row>98</xdr:row>
      <xdr:rowOff>115787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7622"/>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115787</xdr:rowOff>
    </xdr:from>
    <xdr:to>
      <xdr:col>10</xdr:col>
      <xdr:colOff>114300</xdr:colOff>
      <xdr:row>98</xdr:row>
      <xdr:rowOff>120921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7887"/>
          <a:ext cx="889000" cy="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46856</xdr:rowOff>
    </xdr:from>
    <xdr:to>
      <xdr:col>6</xdr:col>
      <xdr:colOff>38100</xdr:colOff>
      <xdr:row>98</xdr:row>
      <xdr:rowOff>148456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4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164983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66689</xdr:rowOff>
    </xdr:from>
    <xdr:to>
      <xdr:col>24</xdr:col>
      <xdr:colOff>114300</xdr:colOff>
      <xdr:row>98</xdr:row>
      <xdr:rowOff>168289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64622</xdr:rowOff>
    </xdr:from>
    <xdr:to>
      <xdr:col>20</xdr:col>
      <xdr:colOff>38100</xdr:colOff>
      <xdr:row>98</xdr:row>
      <xdr:rowOff>166222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157349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64722</xdr:rowOff>
    </xdr:from>
    <xdr:to>
      <xdr:col>15</xdr:col>
      <xdr:colOff>101600</xdr:colOff>
      <xdr:row>98</xdr:row>
      <xdr:rowOff>166322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157449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64987</xdr:rowOff>
    </xdr:from>
    <xdr:to>
      <xdr:col>10</xdr:col>
      <xdr:colOff>165100</xdr:colOff>
      <xdr:row>98</xdr:row>
      <xdr:rowOff>166587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157714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70121</xdr:rowOff>
    </xdr:from>
    <xdr:to>
      <xdr:col>6</xdr:col>
      <xdr:colOff>38100</xdr:colOff>
      <xdr:row>99</xdr:row>
      <xdr:rowOff>271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162848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135540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0640"/>
          <a:ext cx="8382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99786</xdr:rowOff>
    </xdr:from>
    <xdr:to>
      <xdr:col>50</xdr:col>
      <xdr:colOff>114300</xdr:colOff>
      <xdr:row>38</xdr:row>
      <xdr:rowOff>135540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14886"/>
          <a:ext cx="889000" cy="3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99786</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14886"/>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70200</xdr:rowOff>
    </xdr:from>
    <xdr:to>
      <xdr:col>36</xdr:col>
      <xdr:colOff>165100</xdr:colOff>
      <xdr:row>39</xdr:row>
      <xdr:rowOff>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6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84740</xdr:rowOff>
    </xdr:from>
    <xdr:to>
      <xdr:col>50</xdr:col>
      <xdr:colOff>165100</xdr:colOff>
      <xdr:row>39</xdr:row>
      <xdr:rowOff>14890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6017</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692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48986</xdr:rowOff>
    </xdr:from>
    <xdr:to>
      <xdr:col>46</xdr:col>
      <xdr:colOff>38100</xdr:colOff>
      <xdr:row>38</xdr:row>
      <xdr:rowOff>150586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141713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56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27065</xdr:rowOff>
    </xdr:from>
    <xdr:to>
      <xdr:col>55</xdr:col>
      <xdr:colOff>0</xdr:colOff>
      <xdr:row>56</xdr:row>
      <xdr:rowOff>57972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285365"/>
          <a:ext cx="838200" cy="37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57972</xdr:rowOff>
    </xdr:from>
    <xdr:to>
      <xdr:col>50</xdr:col>
      <xdr:colOff>114300</xdr:colOff>
      <xdr:row>56</xdr:row>
      <xdr:rowOff>82257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59172"/>
          <a:ext cx="889000" cy="2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82257</xdr:rowOff>
    </xdr:from>
    <xdr:to>
      <xdr:col>45</xdr:col>
      <xdr:colOff>177800</xdr:colOff>
      <xdr:row>56</xdr:row>
      <xdr:rowOff>170976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683457"/>
          <a:ext cx="889000" cy="8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155462</xdr:rowOff>
    </xdr:from>
    <xdr:to>
      <xdr:col>41</xdr:col>
      <xdr:colOff>50800</xdr:colOff>
      <xdr:row>56</xdr:row>
      <xdr:rowOff>170976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56662"/>
          <a:ext cx="889000" cy="1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147715</xdr:rowOff>
    </xdr:from>
    <xdr:to>
      <xdr:col>55</xdr:col>
      <xdr:colOff>50800</xdr:colOff>
      <xdr:row>54</xdr:row>
      <xdr:rowOff>77865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23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170592</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08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7172</xdr:rowOff>
    </xdr:from>
    <xdr:to>
      <xdr:col>50</xdr:col>
      <xdr:colOff>165100</xdr:colOff>
      <xdr:row>56</xdr:row>
      <xdr:rowOff>108772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0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125299</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38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31457</xdr:rowOff>
    </xdr:from>
    <xdr:to>
      <xdr:col>46</xdr:col>
      <xdr:colOff>38100</xdr:colOff>
      <xdr:row>56</xdr:row>
      <xdr:rowOff>133057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149584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40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120176</xdr:rowOff>
    </xdr:from>
    <xdr:to>
      <xdr:col>41</xdr:col>
      <xdr:colOff>101600</xdr:colOff>
      <xdr:row>57</xdr:row>
      <xdr:rowOff>50326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66853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49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104662</xdr:rowOff>
    </xdr:from>
    <xdr:to>
      <xdr:col>36</xdr:col>
      <xdr:colOff>165100</xdr:colOff>
      <xdr:row>57</xdr:row>
      <xdr:rowOff>34812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51339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48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138683</xdr:rowOff>
    </xdr:from>
    <xdr:to>
      <xdr:col>55</xdr:col>
      <xdr:colOff>0</xdr:colOff>
      <xdr:row>78</xdr:row>
      <xdr:rowOff>148814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11783"/>
          <a:ext cx="8382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148814</xdr:rowOff>
    </xdr:from>
    <xdr:to>
      <xdr:col>50</xdr:col>
      <xdr:colOff>114300</xdr:colOff>
      <xdr:row>79</xdr:row>
      <xdr:rowOff>15201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21914"/>
          <a:ext cx="889000" cy="3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162933</xdr:rowOff>
    </xdr:from>
    <xdr:to>
      <xdr:col>45</xdr:col>
      <xdr:colOff>177800</xdr:colOff>
      <xdr:row>79</xdr:row>
      <xdr:rowOff>15201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36033"/>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156745</xdr:rowOff>
    </xdr:from>
    <xdr:to>
      <xdr:col>41</xdr:col>
      <xdr:colOff>50800</xdr:colOff>
      <xdr:row>78</xdr:row>
      <xdr:rowOff>162933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29845"/>
          <a:ext cx="8890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157842</xdr:rowOff>
    </xdr:from>
    <xdr:to>
      <xdr:col>36</xdr:col>
      <xdr:colOff>165100</xdr:colOff>
      <xdr:row>78</xdr:row>
      <xdr:rowOff>87992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5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104519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87883</xdr:rowOff>
    </xdr:from>
    <xdr:to>
      <xdr:col>55</xdr:col>
      <xdr:colOff>50800</xdr:colOff>
      <xdr:row>79</xdr:row>
      <xdr:rowOff>18033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2810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98014</xdr:rowOff>
    </xdr:from>
    <xdr:to>
      <xdr:col>50</xdr:col>
      <xdr:colOff>165100</xdr:colOff>
      <xdr:row>79</xdr:row>
      <xdr:rowOff>28164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7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19291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6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135851</xdr:rowOff>
    </xdr:from>
    <xdr:to>
      <xdr:col>46</xdr:col>
      <xdr:colOff>38100</xdr:colOff>
      <xdr:row>79</xdr:row>
      <xdr:rowOff>66001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57128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0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112133</xdr:rowOff>
    </xdr:from>
    <xdr:to>
      <xdr:col>41</xdr:col>
      <xdr:colOff>101600</xdr:colOff>
      <xdr:row>79</xdr:row>
      <xdr:rowOff>42283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8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33410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105945</xdr:rowOff>
    </xdr:from>
    <xdr:to>
      <xdr:col>36</xdr:col>
      <xdr:colOff>165100</xdr:colOff>
      <xdr:row>79</xdr:row>
      <xdr:rowOff>36095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27222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7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49061</xdr:rowOff>
    </xdr:from>
    <xdr:to>
      <xdr:col>55</xdr:col>
      <xdr:colOff>0</xdr:colOff>
      <xdr:row>95</xdr:row>
      <xdr:rowOff>137643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36811"/>
          <a:ext cx="8382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137643</xdr:rowOff>
    </xdr:from>
    <xdr:to>
      <xdr:col>50</xdr:col>
      <xdr:colOff>114300</xdr:colOff>
      <xdr:row>95</xdr:row>
      <xdr:rowOff>145790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25393"/>
          <a:ext cx="889000" cy="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145790</xdr:rowOff>
    </xdr:from>
    <xdr:to>
      <xdr:col>45</xdr:col>
      <xdr:colOff>177800</xdr:colOff>
      <xdr:row>96</xdr:row>
      <xdr:rowOff>6646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33540"/>
          <a:ext cx="889000" cy="3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60604</xdr:rowOff>
    </xdr:from>
    <xdr:to>
      <xdr:col>41</xdr:col>
      <xdr:colOff>50800</xdr:colOff>
      <xdr:row>96</xdr:row>
      <xdr:rowOff>6646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348354"/>
          <a:ext cx="889000" cy="1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169711</xdr:rowOff>
    </xdr:from>
    <xdr:to>
      <xdr:col>55</xdr:col>
      <xdr:colOff>50800</xdr:colOff>
      <xdr:row>95</xdr:row>
      <xdr:rowOff>99861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21138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3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86843</xdr:rowOff>
    </xdr:from>
    <xdr:to>
      <xdr:col>50</xdr:col>
      <xdr:colOff>165100</xdr:colOff>
      <xdr:row>96</xdr:row>
      <xdr:rowOff>16993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33520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4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94990</xdr:rowOff>
    </xdr:from>
    <xdr:to>
      <xdr:col>46</xdr:col>
      <xdr:colOff>38100</xdr:colOff>
      <xdr:row>96</xdr:row>
      <xdr:rowOff>25140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41667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5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127296</xdr:rowOff>
    </xdr:from>
    <xdr:to>
      <xdr:col>41</xdr:col>
      <xdr:colOff>101600</xdr:colOff>
      <xdr:row>96</xdr:row>
      <xdr:rowOff>57446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73973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9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9804</xdr:rowOff>
    </xdr:from>
    <xdr:to>
      <xdr:col>36</xdr:col>
      <xdr:colOff>165100</xdr:colOff>
      <xdr:row>95</xdr:row>
      <xdr:rowOff>111404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2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127931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07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122283</xdr:rowOff>
    </xdr:from>
    <xdr:to>
      <xdr:col>85</xdr:col>
      <xdr:colOff>127000</xdr:colOff>
      <xdr:row>37</xdr:row>
      <xdr:rowOff>141975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65933"/>
          <a:ext cx="8382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69378</xdr:rowOff>
    </xdr:from>
    <xdr:to>
      <xdr:col>81</xdr:col>
      <xdr:colOff>50800</xdr:colOff>
      <xdr:row>37</xdr:row>
      <xdr:rowOff>141975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13028"/>
          <a:ext cx="8890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69378</xdr:rowOff>
    </xdr:from>
    <xdr:to>
      <xdr:col>76</xdr:col>
      <xdr:colOff>114300</xdr:colOff>
      <xdr:row>37</xdr:row>
      <xdr:rowOff>122696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13028"/>
          <a:ext cx="889000" cy="5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60648</xdr:rowOff>
    </xdr:from>
    <xdr:to>
      <xdr:col>71</xdr:col>
      <xdr:colOff>177800</xdr:colOff>
      <xdr:row>37</xdr:row>
      <xdr:rowOff>122696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04298"/>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165296</xdr:rowOff>
    </xdr:from>
    <xdr:to>
      <xdr:col>67</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111973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71483</xdr:rowOff>
    </xdr:from>
    <xdr:to>
      <xdr:col>85</xdr:col>
      <xdr:colOff>177800</xdr:colOff>
      <xdr:row>38</xdr:row>
      <xdr:rowOff>1632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151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157860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3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91175</xdr:rowOff>
    </xdr:from>
    <xdr:to>
      <xdr:col>81</xdr:col>
      <xdr:colOff>101600</xdr:colOff>
      <xdr:row>38</xdr:row>
      <xdr:rowOff>21325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3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12452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2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18578</xdr:rowOff>
    </xdr:from>
    <xdr:to>
      <xdr:col>76</xdr:col>
      <xdr:colOff>165100</xdr:colOff>
      <xdr:row>37</xdr:row>
      <xdr:rowOff>120178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111305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5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71896</xdr:rowOff>
    </xdr:from>
    <xdr:to>
      <xdr:col>72</xdr:col>
      <xdr:colOff>38100</xdr:colOff>
      <xdr:row>38</xdr:row>
      <xdr:rowOff>2046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164623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0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9848</xdr:rowOff>
    </xdr:from>
    <xdr:to>
      <xdr:col>67</xdr:col>
      <xdr:colOff>101600</xdr:colOff>
      <xdr:row>37</xdr:row>
      <xdr:rowOff>111448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102575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4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51660</xdr:rowOff>
    </xdr:from>
    <xdr:to>
      <xdr:col>85</xdr:col>
      <xdr:colOff>127000</xdr:colOff>
      <xdr:row>57</xdr:row>
      <xdr:rowOff>124701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24310"/>
          <a:ext cx="838200" cy="7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124701</xdr:rowOff>
    </xdr:from>
    <xdr:to>
      <xdr:col>81</xdr:col>
      <xdr:colOff>50800</xdr:colOff>
      <xdr:row>57</xdr:row>
      <xdr:rowOff>160702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97351"/>
          <a:ext cx="889000" cy="3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160702</xdr:rowOff>
    </xdr:from>
    <xdr:to>
      <xdr:col>76</xdr:col>
      <xdr:colOff>114300</xdr:colOff>
      <xdr:row>58</xdr:row>
      <xdr:rowOff>14936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33352"/>
          <a:ext cx="889000" cy="2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139517</xdr:rowOff>
    </xdr:from>
    <xdr:to>
      <xdr:col>71</xdr:col>
      <xdr:colOff>177800</xdr:colOff>
      <xdr:row>58</xdr:row>
      <xdr:rowOff>14936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12167"/>
          <a:ext cx="889000" cy="4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60413</xdr:rowOff>
    </xdr:from>
    <xdr:to>
      <xdr:col>67</xdr:col>
      <xdr:colOff>101600</xdr:colOff>
      <xdr:row>57</xdr:row>
      <xdr:rowOff>162013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7090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860</xdr:rowOff>
    </xdr:from>
    <xdr:to>
      <xdr:col>85</xdr:col>
      <xdr:colOff>177800</xdr:colOff>
      <xdr:row>57</xdr:row>
      <xdr:rowOff>102460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23737</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2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73901</xdr:rowOff>
    </xdr:from>
    <xdr:to>
      <xdr:col>81</xdr:col>
      <xdr:colOff>101600</xdr:colOff>
      <xdr:row>58</xdr:row>
      <xdr:rowOff>4051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20578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2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109902</xdr:rowOff>
    </xdr:from>
    <xdr:to>
      <xdr:col>76</xdr:col>
      <xdr:colOff>165100</xdr:colOff>
      <xdr:row>58</xdr:row>
      <xdr:rowOff>40052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8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31179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135586</xdr:rowOff>
    </xdr:from>
    <xdr:to>
      <xdr:col>72</xdr:col>
      <xdr:colOff>38100</xdr:colOff>
      <xdr:row>58</xdr:row>
      <xdr:rowOff>65736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56863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0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88717</xdr:rowOff>
    </xdr:from>
    <xdr:to>
      <xdr:col>67</xdr:col>
      <xdr:colOff>101600</xdr:colOff>
      <xdr:row>58</xdr:row>
      <xdr:rowOff>18867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6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9994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5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114092</xdr:rowOff>
    </xdr:from>
    <xdr:to>
      <xdr:col>85</xdr:col>
      <xdr:colOff>127000</xdr:colOff>
      <xdr:row>78</xdr:row>
      <xdr:rowOff>139343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87192"/>
          <a:ext cx="838200" cy="2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139343</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12443"/>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4761</xdr:rowOff>
    </xdr:from>
    <xdr:to>
      <xdr:col>67</xdr:col>
      <xdr:colOff>101600</xdr:colOff>
      <xdr:row>78</xdr:row>
      <xdr:rowOff>106361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122888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5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63292</xdr:rowOff>
    </xdr:from>
    <xdr:to>
      <xdr:col>85</xdr:col>
      <xdr:colOff>177800</xdr:colOff>
      <xdr:row>78</xdr:row>
      <xdr:rowOff>164892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88543</xdr:rowOff>
    </xdr:from>
    <xdr:to>
      <xdr:col>81</xdr:col>
      <xdr:colOff>101600</xdr:colOff>
      <xdr:row>79</xdr:row>
      <xdr:rowOff>18693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9820</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24333" y="13554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55029</xdr:rowOff>
    </xdr:from>
    <xdr:to>
      <xdr:col>85</xdr:col>
      <xdr:colOff>127000</xdr:colOff>
      <xdr:row>97</xdr:row>
      <xdr:rowOff>62680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85679"/>
          <a:ext cx="838200" cy="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55029</xdr:rowOff>
    </xdr:from>
    <xdr:to>
      <xdr:col>81</xdr:col>
      <xdr:colOff>50800</xdr:colOff>
      <xdr:row>97</xdr:row>
      <xdr:rowOff>76707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85679"/>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76707</xdr:rowOff>
    </xdr:from>
    <xdr:to>
      <xdr:col>76</xdr:col>
      <xdr:colOff>114300</xdr:colOff>
      <xdr:row>97</xdr:row>
      <xdr:rowOff>92078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07357"/>
          <a:ext cx="889000" cy="1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92078</xdr:rowOff>
    </xdr:from>
    <xdr:to>
      <xdr:col>71</xdr:col>
      <xdr:colOff>177800</xdr:colOff>
      <xdr:row>97</xdr:row>
      <xdr:rowOff>95059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22728"/>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6234</xdr:rowOff>
    </xdr:from>
    <xdr:to>
      <xdr:col>67</xdr:col>
      <xdr:colOff>101600</xdr:colOff>
      <xdr:row>97</xdr:row>
      <xdr:rowOff>107834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3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124361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1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11880</xdr:rowOff>
    </xdr:from>
    <xdr:to>
      <xdr:col>85</xdr:col>
      <xdr:colOff>177800</xdr:colOff>
      <xdr:row>97</xdr:row>
      <xdr:rowOff>113480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4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34757</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9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4229</xdr:rowOff>
    </xdr:from>
    <xdr:to>
      <xdr:col>81</xdr:col>
      <xdr:colOff>101600</xdr:colOff>
      <xdr:row>97</xdr:row>
      <xdr:rowOff>105829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122356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1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25907</xdr:rowOff>
    </xdr:from>
    <xdr:to>
      <xdr:col>76</xdr:col>
      <xdr:colOff>165100</xdr:colOff>
      <xdr:row>97</xdr:row>
      <xdr:rowOff>127507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144034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3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41278</xdr:rowOff>
    </xdr:from>
    <xdr:to>
      <xdr:col>72</xdr:col>
      <xdr:colOff>38100</xdr:colOff>
      <xdr:row>97</xdr:row>
      <xdr:rowOff>142878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159405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4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44259</xdr:rowOff>
    </xdr:from>
    <xdr:to>
      <xdr:col>67</xdr:col>
      <xdr:colOff>101600</xdr:colOff>
      <xdr:row>97</xdr:row>
      <xdr:rowOff>145859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7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136986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6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118110</xdr:rowOff>
    </xdr:from>
    <xdr:to>
      <xdr:col>98</xdr:col>
      <xdr:colOff>38100</xdr:colOff>
      <xdr:row>39</xdr:row>
      <xdr:rowOff>48260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64787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主な構成項目のうち、衛生費、商工費</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についての令和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年度決算一人当たりコストは各々</a:t>
          </a:r>
          <a:r>
            <a:rPr kumimoji="1" lang="en-US" altLang="ja-JP" sz="1100">
              <a:solidFill>
                <a:schemeClr val="dk1"/>
              </a:solidFill>
              <a:effectLst/>
              <a:latin typeface="+mn-lt"/>
              <a:ea typeface="+mn-ea"/>
              <a:cs typeface="+mn-cs"/>
            </a:rPr>
            <a:t>7,516</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3,135</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4,541</a:t>
          </a:r>
          <a:r>
            <a:rPr kumimoji="1" lang="ja-JP" altLang="ja-JP" sz="1100">
              <a:solidFill>
                <a:schemeClr val="dk1"/>
              </a:solidFill>
              <a:effectLst/>
              <a:latin typeface="+mn-lt"/>
              <a:ea typeface="+mn-ea"/>
              <a:cs typeface="+mn-cs"/>
            </a:rPr>
            <a:t>円となっており、令和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年度からの推移を見ても概ね横ばいで、類似団体中一人当たりコストは比較的低い傾向にある。</a:t>
          </a:r>
          <a:endParaRPr lang="ja-JP" altLang="ja-JP" sz="1400">
            <a:effectLst/>
          </a:endParaRPr>
        </a:p>
        <a:p>
          <a:r>
            <a:rPr kumimoji="1" lang="ja-JP" altLang="en-US" sz="1100">
              <a:solidFill>
                <a:schemeClr val="dk1"/>
              </a:solidFill>
              <a:effectLst/>
              <a:latin typeface="+mn-lt"/>
              <a:ea typeface="+mn-ea"/>
              <a:cs typeface="+mn-cs"/>
            </a:rPr>
            <a:t>農林費は国営緊急農地再編整備事業の償還金負担により、令和６年度は大きく類似団体平均を上回っている。また、</a:t>
          </a:r>
          <a:r>
            <a:rPr kumimoji="1" lang="ja-JP" altLang="ja-JP" sz="1100">
              <a:solidFill>
                <a:schemeClr val="dk1"/>
              </a:solidFill>
              <a:effectLst/>
              <a:latin typeface="+mn-lt"/>
              <a:ea typeface="+mn-ea"/>
              <a:cs typeface="+mn-cs"/>
            </a:rPr>
            <a:t>土木費</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橋梁補修・改修工事、除雪車整備等に取り組んだことにより類似団体平均を上回っている。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令和２年度までは、事業規模に対する一般財源の不足を補うため財政調整基金の取崩しを行って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、標準財政規模に占める各比率が悪化していた状況が続いていた。令和３年度</a:t>
          </a:r>
          <a:r>
            <a:rPr kumimoji="1" lang="ja-JP" altLang="en-US" sz="1100">
              <a:solidFill>
                <a:schemeClr val="dk1"/>
              </a:solidFill>
              <a:effectLst/>
              <a:latin typeface="+mn-lt"/>
              <a:ea typeface="+mn-ea"/>
              <a:cs typeface="+mn-cs"/>
            </a:rPr>
            <a:t>から５年度までは</a:t>
          </a:r>
          <a:r>
            <a:rPr kumimoji="1" lang="ja-JP" altLang="ja-JP" sz="1100">
              <a:solidFill>
                <a:schemeClr val="dk1"/>
              </a:solidFill>
              <a:effectLst/>
              <a:latin typeface="+mn-lt"/>
              <a:ea typeface="+mn-ea"/>
              <a:cs typeface="+mn-cs"/>
            </a:rPr>
            <a:t>、財政調整基金の取崩しをすることがなかったため、各比率は</a:t>
          </a:r>
          <a:r>
            <a:rPr kumimoji="1" lang="ja-JP" altLang="en-US" sz="1100">
              <a:solidFill>
                <a:schemeClr val="dk1"/>
              </a:solidFill>
              <a:effectLst/>
              <a:latin typeface="+mn-lt"/>
              <a:ea typeface="+mn-ea"/>
              <a:cs typeface="+mn-cs"/>
            </a:rPr>
            <a:t>改善された</a:t>
          </a:r>
          <a:r>
            <a:rPr kumimoji="1" lang="ja-JP" altLang="ja-JP" sz="1100">
              <a:solidFill>
                <a:schemeClr val="dk1"/>
              </a:solidFill>
              <a:effectLst/>
              <a:latin typeface="+mn-lt"/>
              <a:ea typeface="+mn-ea"/>
              <a:cs typeface="+mn-cs"/>
            </a:rPr>
            <a:t>。これは、地方交付税の追加交付や新型コロナウイルス関係もあり、一時的なものと考えられ</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令和６年度は取崩しを実施している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今後はより一層、事務事業の見直し・統廃合など歳出の合理化等行財政改革を推進し、健全な行財政運営に努めていく。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全会計とも実質黒字額は横ばい又は微増となっている。</a:t>
          </a:r>
          <a:endParaRPr lang="ja-JP" altLang="ja-JP" sz="1400">
            <a:effectLst/>
          </a:endParaRPr>
        </a:p>
        <a:p>
          <a:r>
            <a:rPr kumimoji="1" lang="ja-JP" altLang="ja-JP" sz="1100">
              <a:solidFill>
                <a:schemeClr val="dk1"/>
              </a:solidFill>
              <a:effectLst/>
              <a:latin typeface="+mn-lt"/>
              <a:ea typeface="+mn-ea"/>
              <a:cs typeface="+mn-cs"/>
            </a:rPr>
            <a:t>　前年度と比較して、標準財政規模に占める割合で連結実質黒字額が増加している。今後も、黒字額の拡大のため、持続的な経営の健全化に努める。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K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7966627</v>
      </c>
      <c r="BO4" s="371"/>
      <c r="BP4" s="371"/>
      <c r="BQ4" s="371"/>
      <c r="BR4" s="371"/>
      <c r="BS4" s="371"/>
      <c r="BT4" s="371"/>
      <c r="BU4" s="372"/>
      <c r="BV4" s="370">
        <v>6503908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7.3</v>
      </c>
      <c r="CU4" s="377"/>
      <c r="CV4" s="377"/>
      <c r="CW4" s="377"/>
      <c r="CX4" s="377"/>
      <c r="CY4" s="377"/>
      <c r="CZ4" s="377"/>
      <c r="DA4" s="378"/>
      <c r="DB4" s="376">
        <v>6.3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7620567</v>
      </c>
      <c r="BO5" s="439"/>
      <c r="BP5" s="439"/>
      <c r="BQ5" s="439"/>
      <c r="BR5" s="439"/>
      <c r="BS5" s="439"/>
      <c r="BT5" s="439"/>
      <c r="BU5" s="440"/>
      <c r="BV5" s="438">
        <v>6278094</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88</v>
      </c>
      <c r="CU5" s="405"/>
      <c r="CV5" s="405"/>
      <c r="CW5" s="405"/>
      <c r="CX5" s="405"/>
      <c r="CY5" s="405"/>
      <c r="CZ5" s="405"/>
      <c r="DA5" s="406"/>
      <c r="DB5" s="404">
        <v>81</v>
      </c>
      <c r="DC5" s="405"/>
      <c r="DD5" s="405"/>
      <c r="DE5" s="405"/>
      <c r="DF5" s="405"/>
      <c r="DG5" s="405"/>
      <c r="DH5" s="405"/>
      <c r="DI5" s="406"/>
    </row>
    <row r="6" spans="1:119" ht="18.75" customHeight="1" x14ac:dyDescent="0.15">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346060</v>
      </c>
      <c r="BO6" s="439"/>
      <c r="BP6" s="439"/>
      <c r="BQ6" s="439"/>
      <c r="BR6" s="439"/>
      <c r="BS6" s="439"/>
      <c r="BT6" s="439"/>
      <c r="BU6" s="440"/>
      <c r="BV6" s="438">
        <v>225814</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88.2</v>
      </c>
      <c r="CU6" s="445"/>
      <c r="CV6" s="445"/>
      <c r="CW6" s="445"/>
      <c r="CX6" s="445"/>
      <c r="CY6" s="445"/>
      <c r="CZ6" s="445"/>
      <c r="DA6" s="446"/>
      <c r="DB6" s="444">
        <v>81.400000000000006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87091</v>
      </c>
      <c r="BO7" s="439"/>
      <c r="BP7" s="439"/>
      <c r="BQ7" s="439"/>
      <c r="BR7" s="439"/>
      <c r="BS7" s="439"/>
      <c r="BT7" s="439"/>
      <c r="BU7" s="440"/>
      <c r="BV7" s="438">
        <v>5602</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3559963</v>
      </c>
      <c r="CU7" s="439"/>
      <c r="CV7" s="439"/>
      <c r="CW7" s="439"/>
      <c r="CX7" s="439"/>
      <c r="CY7" s="439"/>
      <c r="CZ7" s="439"/>
      <c r="DA7" s="440"/>
      <c r="DB7" s="438">
        <v>3488260</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258969</v>
      </c>
      <c r="BO8" s="439"/>
      <c r="BP8" s="439"/>
      <c r="BQ8" s="439"/>
      <c r="BR8" s="439"/>
      <c r="BS8" s="439"/>
      <c r="BT8" s="439"/>
      <c r="BU8" s="440"/>
      <c r="BV8" s="438">
        <v>220212</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0.27</v>
      </c>
      <c r="CU8" s="448"/>
      <c r="CV8" s="448"/>
      <c r="CW8" s="448"/>
      <c r="CX8" s="448"/>
      <c r="CY8" s="448"/>
      <c r="CZ8" s="448"/>
      <c r="DA8" s="449"/>
      <c r="DB8" s="447">
        <v>0.27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6567</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38757</v>
      </c>
      <c r="BO9" s="439"/>
      <c r="BP9" s="439"/>
      <c r="BQ9" s="439"/>
      <c r="BR9" s="439"/>
      <c r="BS9" s="439"/>
      <c r="BT9" s="439"/>
      <c r="BU9" s="440"/>
      <c r="BV9" s="438">
        <v>-48123</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14.8</v>
      </c>
      <c r="CU9" s="405"/>
      <c r="CV9" s="405"/>
      <c r="CW9" s="405"/>
      <c r="CX9" s="405"/>
      <c r="CY9" s="405"/>
      <c r="CZ9" s="405"/>
      <c r="DA9" s="406"/>
      <c r="DB9" s="404">
        <v>16.7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1"/>
      <c r="N10" s="431"/>
      <c r="O10" s="431"/>
      <c r="P10" s="431"/>
      <c r="Q10" s="432"/>
      <c r="R10" s="458">
        <v>7018</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114</v>
      </c>
      <c r="AV10" s="434"/>
      <c r="AW10" s="434"/>
      <c r="AX10" s="434"/>
      <c r="AY10" s="435" t="s">
        <v>115</v>
      </c>
      <c r="AZ10" s="436"/>
      <c r="BA10" s="436"/>
      <c r="BB10" s="436"/>
      <c r="BC10" s="436"/>
      <c r="BD10" s="436"/>
      <c r="BE10" s="436"/>
      <c r="BF10" s="436"/>
      <c r="BG10" s="436"/>
      <c r="BH10" s="436"/>
      <c r="BI10" s="436"/>
      <c r="BJ10" s="436"/>
      <c r="BK10" s="436"/>
      <c r="BL10" s="436"/>
      <c r="BM10" s="437"/>
      <c r="BN10" s="438">
        <v>109699</v>
      </c>
      <c r="BO10" s="439"/>
      <c r="BP10" s="439"/>
      <c r="BQ10" s="439"/>
      <c r="BR10" s="439"/>
      <c r="BS10" s="439"/>
      <c r="BT10" s="439"/>
      <c r="BU10" s="440"/>
      <c r="BV10" s="438">
        <v>137011</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90</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6463</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287248</v>
      </c>
      <c r="BO12" s="439"/>
      <c r="BP12" s="439"/>
      <c r="BQ12" s="439"/>
      <c r="BR12" s="439"/>
      <c r="BS12" s="439"/>
      <c r="BT12" s="439"/>
      <c r="BU12" s="440"/>
      <c r="BV12" s="438">
        <v>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6440</v>
      </c>
      <c r="S13" s="492"/>
      <c r="T13" s="492"/>
      <c r="U13" s="492"/>
      <c r="V13" s="493"/>
      <c r="W13" s="417" t="s">
        <v>131</v>
      </c>
      <c r="X13" s="418"/>
      <c r="Y13" s="418"/>
      <c r="Z13" s="418"/>
      <c r="AA13" s="418"/>
      <c r="AB13" s="408"/>
      <c r="AC13" s="458">
        <v>532</v>
      </c>
      <c r="AD13" s="459"/>
      <c r="AE13" s="459"/>
      <c r="AF13" s="459"/>
      <c r="AG13" s="501"/>
      <c r="AH13" s="458">
        <v>629</v>
      </c>
      <c r="AI13" s="459"/>
      <c r="AJ13" s="459"/>
      <c r="AK13" s="459"/>
      <c r="AL13" s="460"/>
      <c r="AM13" s="430" t="s">
        <v>132</v>
      </c>
      <c r="AN13" s="431"/>
      <c r="AO13" s="431"/>
      <c r="AP13" s="431"/>
      <c r="AQ13" s="431"/>
      <c r="AR13" s="431"/>
      <c r="AS13" s="431"/>
      <c r="AT13" s="432"/>
      <c r="AU13" s="433" t="s">
        <v>114</v>
      </c>
      <c r="AV13" s="434"/>
      <c r="AW13" s="434"/>
      <c r="AX13" s="434"/>
      <c r="AY13" s="435" t="s">
        <v>133</v>
      </c>
      <c r="AZ13" s="436"/>
      <c r="BA13" s="436"/>
      <c r="BB13" s="436"/>
      <c r="BC13" s="436"/>
      <c r="BD13" s="436"/>
      <c r="BE13" s="436"/>
      <c r="BF13" s="436"/>
      <c r="BG13" s="436"/>
      <c r="BH13" s="436"/>
      <c r="BI13" s="436"/>
      <c r="BJ13" s="436"/>
      <c r="BK13" s="436"/>
      <c r="BL13" s="436"/>
      <c r="BM13" s="437"/>
      <c r="BN13" s="438">
        <v>-138792</v>
      </c>
      <c r="BO13" s="439"/>
      <c r="BP13" s="439"/>
      <c r="BQ13" s="439"/>
      <c r="BR13" s="439"/>
      <c r="BS13" s="439"/>
      <c r="BT13" s="439"/>
      <c r="BU13" s="440"/>
      <c r="BV13" s="438">
        <v>88888</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6.7</v>
      </c>
      <c r="CU13" s="405"/>
      <c r="CV13" s="405"/>
      <c r="CW13" s="405"/>
      <c r="CX13" s="405"/>
      <c r="CY13" s="405"/>
      <c r="CZ13" s="405"/>
      <c r="DA13" s="406"/>
      <c r="DB13" s="404">
        <v>6.2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6585</v>
      </c>
      <c r="S14" s="492"/>
      <c r="T14" s="492"/>
      <c r="U14" s="492"/>
      <c r="V14" s="493"/>
      <c r="W14" s="397"/>
      <c r="X14" s="398"/>
      <c r="Y14" s="398"/>
      <c r="Z14" s="398"/>
      <c r="AA14" s="398"/>
      <c r="AB14" s="387"/>
      <c r="AC14" s="494">
        <v>17.100000000000001</v>
      </c>
      <c r="AD14" s="495"/>
      <c r="AE14" s="495"/>
      <c r="AF14" s="495"/>
      <c r="AG14" s="496"/>
      <c r="AH14" s="494">
        <v>19</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v>5.0999999999999996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6561</v>
      </c>
      <c r="S15" s="492"/>
      <c r="T15" s="492"/>
      <c r="U15" s="492"/>
      <c r="V15" s="493"/>
      <c r="W15" s="417" t="s">
        <v>137</v>
      </c>
      <c r="X15" s="418"/>
      <c r="Y15" s="418"/>
      <c r="Z15" s="418"/>
      <c r="AA15" s="418"/>
      <c r="AB15" s="408"/>
      <c r="AC15" s="458">
        <v>419</v>
      </c>
      <c r="AD15" s="459"/>
      <c r="AE15" s="459"/>
      <c r="AF15" s="459"/>
      <c r="AG15" s="501"/>
      <c r="AH15" s="458">
        <v>448</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873567</v>
      </c>
      <c r="BO15" s="371"/>
      <c r="BP15" s="371"/>
      <c r="BQ15" s="371"/>
      <c r="BR15" s="371"/>
      <c r="BS15" s="371"/>
      <c r="BT15" s="371"/>
      <c r="BU15" s="372"/>
      <c r="BV15" s="370">
        <v>869178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13.5</v>
      </c>
      <c r="AD16" s="495"/>
      <c r="AE16" s="495"/>
      <c r="AF16" s="495"/>
      <c r="AG16" s="496"/>
      <c r="AH16" s="494">
        <v>13.6</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3339161</v>
      </c>
      <c r="BO16" s="439"/>
      <c r="BP16" s="439"/>
      <c r="BQ16" s="439"/>
      <c r="BR16" s="439"/>
      <c r="BS16" s="439"/>
      <c r="BT16" s="439"/>
      <c r="BU16" s="440"/>
      <c r="BV16" s="438">
        <v>3264654</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2162</v>
      </c>
      <c r="AD17" s="459"/>
      <c r="AE17" s="459"/>
      <c r="AF17" s="459"/>
      <c r="AG17" s="501"/>
      <c r="AH17" s="458">
        <v>2229</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1080961</v>
      </c>
      <c r="BO17" s="439"/>
      <c r="BP17" s="439"/>
      <c r="BQ17" s="439"/>
      <c r="BR17" s="439"/>
      <c r="BS17" s="439"/>
      <c r="BT17" s="439"/>
      <c r="BU17" s="440"/>
      <c r="BV17" s="438">
        <v>1076428</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147</v>
      </c>
      <c r="C18" s="450"/>
      <c r="D18" s="450"/>
      <c r="E18" s="522"/>
      <c r="F18" s="522"/>
      <c r="G18" s="522"/>
      <c r="H18" s="522"/>
      <c r="I18" s="522"/>
      <c r="J18" s="522"/>
      <c r="K18" s="522"/>
      <c r="L18" s="523">
        <v>139.41999999999999</v>
      </c>
      <c r="M18" s="523"/>
      <c r="N18" s="523"/>
      <c r="O18" s="523"/>
      <c r="P18" s="523"/>
      <c r="Q18" s="523"/>
      <c r="R18" s="524"/>
      <c r="S18" s="524"/>
      <c r="T18" s="524"/>
      <c r="U18" s="524"/>
      <c r="V18" s="525"/>
      <c r="W18" s="419"/>
      <c r="X18" s="420"/>
      <c r="Y18" s="420"/>
      <c r="Z18" s="420"/>
      <c r="AA18" s="420"/>
      <c r="AB18" s="411"/>
      <c r="AC18" s="526">
        <v>69.5</v>
      </c>
      <c r="AD18" s="527"/>
      <c r="AE18" s="527"/>
      <c r="AF18" s="527"/>
      <c r="AG18" s="528"/>
      <c r="AH18" s="526">
        <v>67.400000000000006</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3202626</v>
      </c>
      <c r="BO18" s="439"/>
      <c r="BP18" s="439"/>
      <c r="BQ18" s="439"/>
      <c r="BR18" s="439"/>
      <c r="BS18" s="439"/>
      <c r="BT18" s="439"/>
      <c r="BU18" s="440"/>
      <c r="BV18" s="438">
        <v>2858922</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149</v>
      </c>
      <c r="C19" s="450"/>
      <c r="D19" s="450"/>
      <c r="E19" s="522"/>
      <c r="F19" s="522"/>
      <c r="G19" s="522"/>
      <c r="H19" s="522"/>
      <c r="I19" s="522"/>
      <c r="J19" s="522"/>
      <c r="K19" s="522"/>
      <c r="L19" s="530">
        <v>47</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4500138</v>
      </c>
      <c r="BO19" s="439"/>
      <c r="BP19" s="439"/>
      <c r="BQ19" s="439"/>
      <c r="BR19" s="439"/>
      <c r="BS19" s="439"/>
      <c r="BT19" s="439"/>
      <c r="BU19" s="440"/>
      <c r="BV19" s="438">
        <v>4171073</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151</v>
      </c>
      <c r="C20" s="450"/>
      <c r="D20" s="450"/>
      <c r="E20" s="522"/>
      <c r="F20" s="522"/>
      <c r="G20" s="522"/>
      <c r="H20" s="522"/>
      <c r="I20" s="522"/>
      <c r="J20" s="522"/>
      <c r="K20" s="522"/>
      <c r="L20" s="530">
        <v>2658</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6208452</v>
      </c>
      <c r="BO22" s="371"/>
      <c r="BP22" s="371"/>
      <c r="BQ22" s="371"/>
      <c r="BR22" s="371"/>
      <c r="BS22" s="371"/>
      <c r="BT22" s="371"/>
      <c r="BU22" s="372"/>
      <c r="BV22" s="370">
        <v>5605169</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5746270</v>
      </c>
      <c r="BO23" s="439"/>
      <c r="BP23" s="439"/>
      <c r="BQ23" s="439"/>
      <c r="BR23" s="439"/>
      <c r="BS23" s="439"/>
      <c r="BT23" s="439"/>
      <c r="BU23" s="440"/>
      <c r="BV23" s="438">
        <v>5069591</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161</v>
      </c>
      <c r="F24" s="431"/>
      <c r="G24" s="431"/>
      <c r="H24" s="431"/>
      <c r="I24" s="431"/>
      <c r="J24" s="431"/>
      <c r="K24" s="432"/>
      <c r="L24" s="458">
        <v>1</v>
      </c>
      <c r="M24" s="459"/>
      <c r="N24" s="459"/>
      <c r="O24" s="459"/>
      <c r="P24" s="501"/>
      <c r="Q24" s="458">
        <v>7300</v>
      </c>
      <c r="R24" s="459"/>
      <c r="S24" s="459"/>
      <c r="T24" s="459"/>
      <c r="U24" s="459"/>
      <c r="V24" s="501"/>
      <c r="W24" s="566"/>
      <c r="X24" s="554"/>
      <c r="Y24" s="555"/>
      <c r="Z24" s="457" t="s">
        <v>162</v>
      </c>
      <c r="AA24" s="431"/>
      <c r="AB24" s="431"/>
      <c r="AC24" s="431"/>
      <c r="AD24" s="431"/>
      <c r="AE24" s="431"/>
      <c r="AF24" s="431"/>
      <c r="AG24" s="432"/>
      <c r="AH24" s="458">
        <v>89</v>
      </c>
      <c r="AI24" s="459"/>
      <c r="AJ24" s="459"/>
      <c r="AK24" s="459"/>
      <c r="AL24" s="501"/>
      <c r="AM24" s="458">
        <v>265487</v>
      </c>
      <c r="AN24" s="459"/>
      <c r="AO24" s="459"/>
      <c r="AP24" s="459"/>
      <c r="AQ24" s="459"/>
      <c r="AR24" s="501"/>
      <c r="AS24" s="458">
        <v>2983</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4842690</v>
      </c>
      <c r="BO24" s="439"/>
      <c r="BP24" s="439"/>
      <c r="BQ24" s="439"/>
      <c r="BR24" s="439"/>
      <c r="BS24" s="439"/>
      <c r="BT24" s="439"/>
      <c r="BU24" s="440"/>
      <c r="BV24" s="438">
        <v>4069217</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164</v>
      </c>
      <c r="F25" s="431"/>
      <c r="G25" s="431"/>
      <c r="H25" s="431"/>
      <c r="I25" s="431"/>
      <c r="J25" s="431"/>
      <c r="K25" s="432"/>
      <c r="L25" s="458">
        <v>1</v>
      </c>
      <c r="M25" s="459"/>
      <c r="N25" s="459"/>
      <c r="O25" s="459"/>
      <c r="P25" s="501"/>
      <c r="Q25" s="458">
        <v>5900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367157</v>
      </c>
      <c r="BO25" s="371"/>
      <c r="BP25" s="371"/>
      <c r="BQ25" s="371"/>
      <c r="BR25" s="371"/>
      <c r="BS25" s="371"/>
      <c r="BT25" s="371"/>
      <c r="BU25" s="372"/>
      <c r="BV25" s="370">
        <v>419706</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167</v>
      </c>
      <c r="F26" s="431"/>
      <c r="G26" s="431"/>
      <c r="H26" s="431"/>
      <c r="I26" s="431"/>
      <c r="J26" s="431"/>
      <c r="K26" s="432"/>
      <c r="L26" s="458">
        <v>1</v>
      </c>
      <c r="M26" s="459"/>
      <c r="N26" s="459"/>
      <c r="O26" s="459"/>
      <c r="P26" s="501"/>
      <c r="Q26" s="458">
        <v>5600</v>
      </c>
      <c r="R26" s="459"/>
      <c r="S26" s="459"/>
      <c r="T26" s="459"/>
      <c r="U26" s="459"/>
      <c r="V26" s="501"/>
      <c r="W26" s="566"/>
      <c r="X26" s="554"/>
      <c r="Y26" s="555"/>
      <c r="Z26" s="457" t="s">
        <v>168</v>
      </c>
      <c r="AA26" s="578"/>
      <c r="AB26" s="578"/>
      <c r="AC26" s="578"/>
      <c r="AD26" s="578"/>
      <c r="AE26" s="578"/>
      <c r="AF26" s="578"/>
      <c r="AG26" s="579"/>
      <c r="AH26" s="458" t="s">
        <v>122</v>
      </c>
      <c r="AI26" s="459"/>
      <c r="AJ26" s="459"/>
      <c r="AK26" s="459"/>
      <c r="AL26" s="501"/>
      <c r="AM26" s="458" t="s">
        <v>122</v>
      </c>
      <c r="AN26" s="459"/>
      <c r="AO26" s="459"/>
      <c r="AP26" s="459"/>
      <c r="AQ26" s="459"/>
      <c r="AR26" s="501"/>
      <c r="AS26" s="458" t="s">
        <v>122</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170</v>
      </c>
      <c r="F27" s="431"/>
      <c r="G27" s="431"/>
      <c r="H27" s="431"/>
      <c r="I27" s="431"/>
      <c r="J27" s="431"/>
      <c r="K27" s="432"/>
      <c r="L27" s="458">
        <v>1</v>
      </c>
      <c r="M27" s="459"/>
      <c r="N27" s="459"/>
      <c r="O27" s="459"/>
      <c r="P27" s="501"/>
      <c r="Q27" s="458">
        <v>2500</v>
      </c>
      <c r="R27" s="459"/>
      <c r="S27" s="459"/>
      <c r="T27" s="459"/>
      <c r="U27" s="459"/>
      <c r="V27" s="501"/>
      <c r="W27" s="566"/>
      <c r="X27" s="554"/>
      <c r="Y27" s="555"/>
      <c r="Z27" s="457" t="s">
        <v>171</v>
      </c>
      <c r="AA27" s="431"/>
      <c r="AB27" s="431"/>
      <c r="AC27" s="431"/>
      <c r="AD27" s="431"/>
      <c r="AE27" s="431"/>
      <c r="AF27" s="431"/>
      <c r="AG27" s="432"/>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47">
        <v>109334</v>
      </c>
      <c r="BO27" s="548"/>
      <c r="BP27" s="548"/>
      <c r="BQ27" s="548"/>
      <c r="BR27" s="548"/>
      <c r="BS27" s="548"/>
      <c r="BT27" s="548"/>
      <c r="BU27" s="549"/>
      <c r="BV27" s="547">
        <v>109334</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174</v>
      </c>
      <c r="F28" s="431"/>
      <c r="G28" s="431"/>
      <c r="H28" s="431"/>
      <c r="I28" s="431"/>
      <c r="J28" s="431"/>
      <c r="K28" s="432"/>
      <c r="L28" s="458">
        <v>1</v>
      </c>
      <c r="M28" s="459"/>
      <c r="N28" s="459"/>
      <c r="O28" s="459"/>
      <c r="P28" s="501"/>
      <c r="Q28" s="458">
        <v>1900</v>
      </c>
      <c r="R28" s="459"/>
      <c r="S28" s="459"/>
      <c r="T28" s="459"/>
      <c r="U28" s="459"/>
      <c r="V28" s="501"/>
      <c r="W28" s="566"/>
      <c r="X28" s="554"/>
      <c r="Y28" s="555"/>
      <c r="Z28" s="457" t="s">
        <v>175</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176</v>
      </c>
      <c r="AZ28" s="581"/>
      <c r="BA28" s="581"/>
      <c r="BB28" s="582"/>
      <c r="BC28" s="367" t="s">
        <v>46</v>
      </c>
      <c r="BD28" s="368"/>
      <c r="BE28" s="368"/>
      <c r="BF28" s="368"/>
      <c r="BG28" s="368"/>
      <c r="BH28" s="368"/>
      <c r="BI28" s="368"/>
      <c r="BJ28" s="368"/>
      <c r="BK28" s="368"/>
      <c r="BL28" s="368"/>
      <c r="BM28" s="369"/>
      <c r="BN28" s="370">
        <v>735874</v>
      </c>
      <c r="BO28" s="371"/>
      <c r="BP28" s="371"/>
      <c r="BQ28" s="371"/>
      <c r="BR28" s="371"/>
      <c r="BS28" s="371"/>
      <c r="BT28" s="371"/>
      <c r="BU28" s="372"/>
      <c r="BV28" s="370">
        <v>913423</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177</v>
      </c>
      <c r="F29" s="431"/>
      <c r="G29" s="431"/>
      <c r="H29" s="431"/>
      <c r="I29" s="431"/>
      <c r="J29" s="431"/>
      <c r="K29" s="432"/>
      <c r="L29" s="458">
        <v>10</v>
      </c>
      <c r="M29" s="459"/>
      <c r="N29" s="459"/>
      <c r="O29" s="459"/>
      <c r="P29" s="501"/>
      <c r="Q29" s="458">
        <v>1650</v>
      </c>
      <c r="R29" s="459"/>
      <c r="S29" s="459"/>
      <c r="T29" s="459"/>
      <c r="U29" s="459"/>
      <c r="V29" s="501"/>
      <c r="W29" s="567"/>
      <c r="X29" s="568"/>
      <c r="Y29" s="569"/>
      <c r="Z29" s="457" t="s">
        <v>178</v>
      </c>
      <c r="AA29" s="431"/>
      <c r="AB29" s="431"/>
      <c r="AC29" s="431"/>
      <c r="AD29" s="431"/>
      <c r="AE29" s="431"/>
      <c r="AF29" s="431"/>
      <c r="AG29" s="432"/>
      <c r="AH29" s="458">
        <v>90</v>
      </c>
      <c r="AI29" s="459"/>
      <c r="AJ29" s="459"/>
      <c r="AK29" s="459"/>
      <c r="AL29" s="501"/>
      <c r="AM29" s="458">
        <v>268335</v>
      </c>
      <c r="AN29" s="459"/>
      <c r="AO29" s="459"/>
      <c r="AP29" s="459"/>
      <c r="AQ29" s="459"/>
      <c r="AR29" s="501"/>
      <c r="AS29" s="458">
        <v>2982</v>
      </c>
      <c r="AT29" s="459"/>
      <c r="AU29" s="459"/>
      <c r="AV29" s="459"/>
      <c r="AW29" s="459"/>
      <c r="AX29" s="460"/>
      <c r="AY29" s="583"/>
      <c r="AZ29" s="584"/>
      <c r="BA29" s="584"/>
      <c r="BB29" s="585"/>
      <c r="BC29" s="435" t="s">
        <v>179</v>
      </c>
      <c r="BD29" s="436"/>
      <c r="BE29" s="436"/>
      <c r="BF29" s="436"/>
      <c r="BG29" s="436"/>
      <c r="BH29" s="436"/>
      <c r="BI29" s="436"/>
      <c r="BJ29" s="436"/>
      <c r="BK29" s="436"/>
      <c r="BL29" s="436"/>
      <c r="BM29" s="437"/>
      <c r="BN29" s="438">
        <v>289704</v>
      </c>
      <c r="BO29" s="439"/>
      <c r="BP29" s="439"/>
      <c r="BQ29" s="439"/>
      <c r="BR29" s="439"/>
      <c r="BS29" s="439"/>
      <c r="BT29" s="439"/>
      <c r="BU29" s="440"/>
      <c r="BV29" s="438">
        <v>306374</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180</v>
      </c>
      <c r="X30" s="594"/>
      <c r="Y30" s="594"/>
      <c r="Z30" s="594"/>
      <c r="AA30" s="594"/>
      <c r="AB30" s="594"/>
      <c r="AC30" s="594"/>
      <c r="AD30" s="594"/>
      <c r="AE30" s="594"/>
      <c r="AF30" s="594"/>
      <c r="AG30" s="595"/>
      <c r="AH30" s="526">
        <v>97.9</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725716</v>
      </c>
      <c r="BO30" s="548"/>
      <c r="BP30" s="548"/>
      <c r="BQ30" s="548"/>
      <c r="BR30" s="548"/>
      <c r="BS30" s="548"/>
      <c r="BT30" s="548"/>
      <c r="BU30" s="549"/>
      <c r="BV30" s="547">
        <v>701189</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181</v>
      </c>
      <c r="D32" s="589"/>
      <c r="E32" s="589"/>
      <c r="F32" s="589"/>
      <c r="G32" s="589"/>
      <c r="H32" s="589"/>
      <c r="I32" s="589"/>
      <c r="J32" s="589"/>
      <c r="K32" s="589"/>
      <c r="L32" s="589"/>
      <c r="M32" s="589"/>
      <c r="N32" s="589"/>
      <c r="O32" s="589"/>
      <c r="P32" s="589"/>
      <c r="Q32" s="589"/>
      <c r="R32" s="589"/>
      <c r="S32" s="589"/>
      <c r="U32" s="442" t="s">
        <v>182</v>
      </c>
      <c r="V32" s="442"/>
      <c r="W32" s="442"/>
      <c r="X32" s="442"/>
      <c r="Y32" s="442"/>
      <c r="Z32" s="442"/>
      <c r="AA32" s="442"/>
      <c r="AB32" s="442"/>
      <c r="AC32" s="442"/>
      <c r="AD32" s="442"/>
      <c r="AE32" s="442"/>
      <c r="AF32" s="442"/>
      <c r="AG32" s="442"/>
      <c r="AH32" s="442"/>
      <c r="AI32" s="442"/>
      <c r="AJ32" s="442"/>
      <c r="AK32" s="442"/>
      <c r="AM32" s="442" t="s">
        <v>183</v>
      </c>
      <c r="AN32" s="442"/>
      <c r="AO32" s="442"/>
      <c r="AP32" s="442"/>
      <c r="AQ32" s="442"/>
      <c r="AR32" s="442"/>
      <c r="AS32" s="442"/>
      <c r="AT32" s="442"/>
      <c r="AU32" s="442"/>
      <c r="AV32" s="442"/>
      <c r="AW32" s="442"/>
      <c r="AX32" s="442"/>
      <c r="AY32" s="442"/>
      <c r="AZ32" s="442"/>
      <c r="BA32" s="442"/>
      <c r="BB32" s="442"/>
      <c r="BC32" s="442"/>
      <c r="BE32" s="442" t="s">
        <v>184</v>
      </c>
      <c r="BF32" s="442"/>
      <c r="BG32" s="442"/>
      <c r="BH32" s="442"/>
      <c r="BI32" s="442"/>
      <c r="BJ32" s="442"/>
      <c r="BK32" s="442"/>
      <c r="BL32" s="442"/>
      <c r="BM32" s="442"/>
      <c r="BN32" s="442"/>
      <c r="BO32" s="442"/>
      <c r="BP32" s="442"/>
      <c r="BQ32" s="442"/>
      <c r="BR32" s="442"/>
      <c r="BS32" s="442"/>
      <c r="BT32" s="442"/>
      <c r="BU32" s="442"/>
      <c r="BW32" s="442" t="s">
        <v>185</v>
      </c>
      <c r="BX32" s="442"/>
      <c r="BY32" s="442"/>
      <c r="BZ32" s="442"/>
      <c r="CA32" s="442"/>
      <c r="CB32" s="442"/>
      <c r="CC32" s="442"/>
      <c r="CD32" s="442"/>
      <c r="CE32" s="442"/>
      <c r="CF32" s="442"/>
      <c r="CG32" s="442"/>
      <c r="CH32" s="442"/>
      <c r="CI32" s="442"/>
      <c r="CJ32" s="442"/>
      <c r="CK32" s="442"/>
      <c r="CL32" s="442"/>
      <c r="CM32" s="442"/>
      <c r="CO32" s="442" t="s">
        <v>186</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187</v>
      </c>
      <c r="D33" s="425"/>
      <c r="E33" s="396" t="s">
        <v>188</v>
      </c>
      <c r="F33" s="396"/>
      <c r="G33" s="396"/>
      <c r="H33" s="396"/>
      <c r="I33" s="396"/>
      <c r="J33" s="396"/>
      <c r="K33" s="396"/>
      <c r="L33" s="396"/>
      <c r="M33" s="396"/>
      <c r="N33" s="396"/>
      <c r="O33" s="396"/>
      <c r="P33" s="396"/>
      <c r="Q33" s="396"/>
      <c r="R33" s="396"/>
      <c r="S33" s="396"/>
      <c r="T33" s="194"/>
      <c r="U33" s="425" t="s">
        <v>187</v>
      </c>
      <c r="V33" s="425"/>
      <c r="W33" s="396" t="s">
        <v>188</v>
      </c>
      <c r="X33" s="396"/>
      <c r="Y33" s="396"/>
      <c r="Z33" s="396"/>
      <c r="AA33" s="396"/>
      <c r="AB33" s="396"/>
      <c r="AC33" s="396"/>
      <c r="AD33" s="396"/>
      <c r="AE33" s="396"/>
      <c r="AF33" s="396"/>
      <c r="AG33" s="396"/>
      <c r="AH33" s="396"/>
      <c r="AI33" s="396"/>
      <c r="AJ33" s="396"/>
      <c r="AK33" s="396"/>
      <c r="AL33" s="194"/>
      <c r="AM33" s="425" t="s">
        <v>187</v>
      </c>
      <c r="AN33" s="425"/>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25" t="s">
        <v>189</v>
      </c>
      <c r="BX33" s="425"/>
      <c r="BY33" s="396" t="s">
        <v>191</v>
      </c>
      <c r="BZ33" s="396"/>
      <c r="CA33" s="396"/>
      <c r="CB33" s="396"/>
      <c r="CC33" s="396"/>
      <c r="CD33" s="396"/>
      <c r="CE33" s="396"/>
      <c r="CF33" s="396"/>
      <c r="CG33" s="396"/>
      <c r="CH33" s="396"/>
      <c r="CI33" s="396"/>
      <c r="CJ33" s="396"/>
      <c r="CK33" s="396"/>
      <c r="CL33" s="396"/>
      <c r="CM33" s="396"/>
      <c r="CN33" s="194"/>
      <c r="CO33" s="425" t="s">
        <v>187</v>
      </c>
      <c r="CP33" s="425"/>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上川教育研修センター組合</v>
      </c>
      <c r="BZ34" s="598"/>
      <c r="CA34" s="598"/>
      <c r="CB34" s="598"/>
      <c r="CC34" s="598"/>
      <c r="CD34" s="598"/>
      <c r="CE34" s="598"/>
      <c r="CF34" s="598"/>
      <c r="CG34" s="598"/>
      <c r="CH34" s="598"/>
      <c r="CI34" s="598"/>
      <c r="CJ34" s="598"/>
      <c r="CK34" s="598"/>
      <c r="CL34" s="598"/>
      <c r="CM34" s="598"/>
      <c r="CN34" s="169"/>
      <c r="CO34" s="597">
        <f>IF(CQ34="","",MAX(C34:D43,U34:V43,AM34:AN43,BE34:BF43,BW34:BX43)+1)</f>
        <v>10</v>
      </c>
      <c r="CP34" s="597"/>
      <c r="CQ34" s="598" t="str">
        <f>IF('各会計、関係団体の財政状況及び健全化判断比率'!BS7="","",'各会計、関係団体の財政状況及び健全化判断比率'!BS7)</f>
        <v>鷹栖町土地開発公社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上川町村等公平委員会特別会計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上川広域滞納整理機構</v>
      </c>
      <c r="BZ35" s="598"/>
      <c r="CA35" s="598"/>
      <c r="CB35" s="598"/>
      <c r="CC35" s="598"/>
      <c r="CD35" s="598"/>
      <c r="CE35" s="598"/>
      <c r="CF35" s="598"/>
      <c r="CG35" s="598"/>
      <c r="CH35" s="598"/>
      <c r="CI35" s="598"/>
      <c r="CJ35" s="598"/>
      <c r="CK35" s="598"/>
      <c r="CL35" s="598"/>
      <c r="CM35" s="598"/>
      <c r="CN35" s="169"/>
      <c r="CO35" s="597">
        <f t="shared" ref="CO35:CO43" si="3">IF(CQ35="","",CO34+1)</f>
        <v>11</v>
      </c>
      <c r="CP35" s="597"/>
      <c r="CQ35" s="598" t="str">
        <f>IF('各会計、関係団体の財政状況及び健全化判断比率'!BS8="","",'各会計、関係団体の財政状況及び健全化判断比率'!BS8)</f>
        <v>鷹栖町農業振興公社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3AbhF7iS+u1A9W07O+maaEEy/11xT1GOdEhPuWTVKq0HwGwABS9SacnQmE94ZnC/eqTjVTbMHz/+yYVUAWVt2g==" saltValue="/JCPoh2h40/UBuiMI+i27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4" t="s">
        <v>533</v>
      </c>
      <c r="D34" s="1154"/>
      <c r="E34" s="1155"/>
      <c r="F34" s="32">
        <v>4.88</v>
      </c>
      <c r="G34" s="33">
        <v>5.0999999999999996</v>
      </c>
      <c r="H34" s="33">
        <v>7.71</v>
      </c>
      <c r="I34" s="33">
        <v>6.26</v>
      </c>
      <c r="J34" s="34">
        <v>7.22</v>
      </c>
      <c r="K34" s="22"/>
      <c r="L34" s="22"/>
      <c r="M34" s="22"/>
      <c r="N34" s="22"/>
      <c r="O34" s="22"/>
      <c r="P34" s="22"/>
    </row>
    <row r="35" spans="1:16" ht="39" customHeight="1" x14ac:dyDescent="0.15">
      <c r="A35" s="22"/>
      <c r="B35" s="35"/>
      <c r="C35" s="1148" t="s">
        <v>534</v>
      </c>
      <c r="D35" s="1149"/>
      <c r="E35" s="1150"/>
      <c r="F35" s="36">
        <v>7.72</v>
      </c>
      <c r="G35" s="37">
        <v>7.88</v>
      </c>
      <c r="H35" s="37">
        <v>7.8</v>
      </c>
      <c r="I35" s="37">
        <v>6.51</v>
      </c>
      <c r="J35" s="38">
        <v>5.91</v>
      </c>
      <c r="K35" s="22"/>
      <c r="L35" s="22"/>
      <c r="M35" s="22"/>
      <c r="N35" s="22"/>
      <c r="O35" s="22"/>
      <c r="P35" s="22"/>
    </row>
    <row r="36" spans="1:16" ht="39" customHeight="1" x14ac:dyDescent="0.15">
      <c r="A36" s="22"/>
      <c r="B36" s="35"/>
      <c r="C36" s="1148" t="s">
        <v>535</v>
      </c>
      <c r="D36" s="1149"/>
      <c r="E36" s="1150"/>
      <c r="F36" s="36" t="s">
        <v>487</v>
      </c>
      <c r="G36" s="37" t="s">
        <v>487</v>
      </c>
      <c r="H36" s="37">
        <v>1.51</v>
      </c>
      <c r="I36" s="37">
        <v>3.21</v>
      </c>
      <c r="J36" s="38">
        <v>4.71</v>
      </c>
      <c r="K36" s="22"/>
      <c r="L36" s="22"/>
      <c r="M36" s="22"/>
      <c r="N36" s="22"/>
      <c r="O36" s="22"/>
      <c r="P36" s="22"/>
    </row>
    <row r="37" spans="1:16" ht="39" customHeight="1" x14ac:dyDescent="0.15">
      <c r="A37" s="22"/>
      <c r="B37" s="35"/>
      <c r="C37" s="1148" t="s">
        <v>536</v>
      </c>
      <c r="D37" s="1149"/>
      <c r="E37" s="1150"/>
      <c r="F37" s="36">
        <v>1.1100000000000001</v>
      </c>
      <c r="G37" s="37">
        <v>1.58</v>
      </c>
      <c r="H37" s="37">
        <v>2.1800000000000002</v>
      </c>
      <c r="I37" s="37">
        <v>1.5</v>
      </c>
      <c r="J37" s="38">
        <v>1.5</v>
      </c>
      <c r="K37" s="22"/>
      <c r="L37" s="22"/>
      <c r="M37" s="22"/>
      <c r="N37" s="22"/>
      <c r="O37" s="22"/>
      <c r="P37" s="22"/>
    </row>
    <row r="38" spans="1:16" ht="39" customHeight="1" x14ac:dyDescent="0.15">
      <c r="A38" s="22"/>
      <c r="B38" s="35"/>
      <c r="C38" s="1148" t="s">
        <v>537</v>
      </c>
      <c r="D38" s="1149"/>
      <c r="E38" s="1150"/>
      <c r="F38" s="36">
        <v>0.39</v>
      </c>
      <c r="G38" s="37">
        <v>0.28999999999999998</v>
      </c>
      <c r="H38" s="37">
        <v>0.49</v>
      </c>
      <c r="I38" s="37">
        <v>0.24</v>
      </c>
      <c r="J38" s="38">
        <v>0.23</v>
      </c>
      <c r="K38" s="22"/>
      <c r="L38" s="22"/>
      <c r="M38" s="22"/>
      <c r="N38" s="22"/>
      <c r="O38" s="22"/>
      <c r="P38" s="22"/>
    </row>
    <row r="39" spans="1:16" ht="39" customHeight="1" x14ac:dyDescent="0.15">
      <c r="A39" s="22"/>
      <c r="B39" s="35"/>
      <c r="C39" s="1148" t="s">
        <v>538</v>
      </c>
      <c r="D39" s="1149"/>
      <c r="E39" s="1150"/>
      <c r="F39" s="36">
        <v>0.05</v>
      </c>
      <c r="G39" s="37">
        <v>0.05</v>
      </c>
      <c r="H39" s="37">
        <v>0.04</v>
      </c>
      <c r="I39" s="37">
        <v>0.05</v>
      </c>
      <c r="J39" s="38">
        <v>0.05</v>
      </c>
      <c r="K39" s="22"/>
      <c r="L39" s="22"/>
      <c r="M39" s="22"/>
      <c r="N39" s="22"/>
      <c r="O39" s="22"/>
      <c r="P39" s="22"/>
    </row>
    <row r="40" spans="1:16" ht="39" customHeight="1" x14ac:dyDescent="0.15">
      <c r="A40" s="22"/>
      <c r="B40" s="35"/>
      <c r="C40" s="1148" t="s">
        <v>539</v>
      </c>
      <c r="D40" s="1149"/>
      <c r="E40" s="1150"/>
      <c r="F40" s="36">
        <v>0.01</v>
      </c>
      <c r="G40" s="37">
        <v>0</v>
      </c>
      <c r="H40" s="37">
        <v>0.01</v>
      </c>
      <c r="I40" s="37">
        <v>0</v>
      </c>
      <c r="J40" s="38">
        <v>0</v>
      </c>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540</v>
      </c>
      <c r="D42" s="1149"/>
      <c r="E42" s="1150"/>
      <c r="F42" s="36" t="s">
        <v>487</v>
      </c>
      <c r="G42" s="37" t="s">
        <v>487</v>
      </c>
      <c r="H42" s="37" t="s">
        <v>487</v>
      </c>
      <c r="I42" s="37" t="s">
        <v>487</v>
      </c>
      <c r="J42" s="38" t="s">
        <v>487</v>
      </c>
      <c r="K42" s="22"/>
      <c r="L42" s="22"/>
      <c r="M42" s="22"/>
      <c r="N42" s="22"/>
      <c r="O42" s="22"/>
      <c r="P42" s="22"/>
    </row>
    <row r="43" spans="1:16" ht="39" customHeight="1" thickBot="1" x14ac:dyDescent="0.2">
      <c r="A43" s="22"/>
      <c r="B43" s="40"/>
      <c r="C43" s="1151" t="s">
        <v>541</v>
      </c>
      <c r="D43" s="1152"/>
      <c r="E43" s="1153"/>
      <c r="F43" s="41">
        <v>0.32</v>
      </c>
      <c r="G43" s="42">
        <v>0.09</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TbxWZWY3NF3FX46U99OL73T4XMF2wDb1NKZ7csZlKf3vXt7NewuibSp3KD9Av9x9jV2Lf+16FCQ8b51rhHMaA==" saltValue="ncewh7MQBExda8yrmkbo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J43" sqref="J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6" t="s">
        <v>9</v>
      </c>
      <c r="C45" s="1157"/>
      <c r="D45" s="58"/>
      <c r="E45" s="1162" t="s">
        <v>10</v>
      </c>
      <c r="F45" s="1162"/>
      <c r="G45" s="1162"/>
      <c r="H45" s="1162"/>
      <c r="I45" s="1162"/>
      <c r="J45" s="1163"/>
      <c r="K45" s="59">
        <v>640</v>
      </c>
      <c r="L45" s="60">
        <v>642</v>
      </c>
      <c r="M45" s="60">
        <v>684</v>
      </c>
      <c r="N45" s="60">
        <v>738</v>
      </c>
      <c r="O45" s="61">
        <v>702</v>
      </c>
      <c r="P45" s="48"/>
      <c r="Q45" s="48"/>
      <c r="R45" s="48"/>
      <c r="S45" s="48"/>
      <c r="T45" s="48"/>
      <c r="U45" s="48"/>
    </row>
    <row r="46" spans="1:21" ht="30.75" customHeight="1" x14ac:dyDescent="0.15">
      <c r="A46" s="48"/>
      <c r="B46" s="1158"/>
      <c r="C46" s="1159"/>
      <c r="D46" s="62"/>
      <c r="E46" s="1164" t="s">
        <v>11</v>
      </c>
      <c r="F46" s="1164"/>
      <c r="G46" s="1164"/>
      <c r="H46" s="1164"/>
      <c r="I46" s="1164"/>
      <c r="J46" s="1165"/>
      <c r="K46" s="63" t="s">
        <v>487</v>
      </c>
      <c r="L46" s="64" t="s">
        <v>487</v>
      </c>
      <c r="M46" s="64" t="s">
        <v>487</v>
      </c>
      <c r="N46" s="64" t="s">
        <v>487</v>
      </c>
      <c r="O46" s="65" t="s">
        <v>487</v>
      </c>
      <c r="P46" s="48"/>
      <c r="Q46" s="48"/>
      <c r="R46" s="48"/>
      <c r="S46" s="48"/>
      <c r="T46" s="48"/>
      <c r="U46" s="48"/>
    </row>
    <row r="47" spans="1:21" ht="30.75" customHeight="1" x14ac:dyDescent="0.15">
      <c r="A47" s="48"/>
      <c r="B47" s="1158"/>
      <c r="C47" s="1159"/>
      <c r="D47" s="62"/>
      <c r="E47" s="1164" t="s">
        <v>12</v>
      </c>
      <c r="F47" s="1164"/>
      <c r="G47" s="1164"/>
      <c r="H47" s="1164"/>
      <c r="I47" s="1164"/>
      <c r="J47" s="1165"/>
      <c r="K47" s="63" t="s">
        <v>487</v>
      </c>
      <c r="L47" s="64" t="s">
        <v>487</v>
      </c>
      <c r="M47" s="64" t="s">
        <v>487</v>
      </c>
      <c r="N47" s="64" t="s">
        <v>487</v>
      </c>
      <c r="O47" s="65" t="s">
        <v>487</v>
      </c>
      <c r="P47" s="48"/>
      <c r="Q47" s="48"/>
      <c r="R47" s="48"/>
      <c r="S47" s="48"/>
      <c r="T47" s="48"/>
      <c r="U47" s="48"/>
    </row>
    <row r="48" spans="1:21" ht="30.75" customHeight="1" x14ac:dyDescent="0.15">
      <c r="A48" s="48"/>
      <c r="B48" s="1158"/>
      <c r="C48" s="1159"/>
      <c r="D48" s="62"/>
      <c r="E48" s="1164" t="s">
        <v>13</v>
      </c>
      <c r="F48" s="1164"/>
      <c r="G48" s="1164"/>
      <c r="H48" s="1164"/>
      <c r="I48" s="1164"/>
      <c r="J48" s="1165"/>
      <c r="K48" s="63">
        <v>71</v>
      </c>
      <c r="L48" s="64">
        <v>80</v>
      </c>
      <c r="M48" s="64">
        <v>83</v>
      </c>
      <c r="N48" s="64">
        <v>83</v>
      </c>
      <c r="O48" s="65">
        <v>74</v>
      </c>
      <c r="P48" s="48"/>
      <c r="Q48" s="48"/>
      <c r="R48" s="48"/>
      <c r="S48" s="48"/>
      <c r="T48" s="48"/>
      <c r="U48" s="48"/>
    </row>
    <row r="49" spans="1:21" ht="30.75" customHeight="1" x14ac:dyDescent="0.15">
      <c r="A49" s="48"/>
      <c r="B49" s="1158"/>
      <c r="C49" s="1159"/>
      <c r="D49" s="62"/>
      <c r="E49" s="1164" t="s">
        <v>14</v>
      </c>
      <c r="F49" s="1164"/>
      <c r="G49" s="1164"/>
      <c r="H49" s="1164"/>
      <c r="I49" s="1164"/>
      <c r="J49" s="1165"/>
      <c r="K49" s="63" t="s">
        <v>487</v>
      </c>
      <c r="L49" s="64" t="s">
        <v>487</v>
      </c>
      <c r="M49" s="64" t="s">
        <v>487</v>
      </c>
      <c r="N49" s="64" t="s">
        <v>487</v>
      </c>
      <c r="O49" s="65" t="s">
        <v>487</v>
      </c>
      <c r="P49" s="48"/>
      <c r="Q49" s="48"/>
      <c r="R49" s="48"/>
      <c r="S49" s="48"/>
      <c r="T49" s="48"/>
      <c r="U49" s="48"/>
    </row>
    <row r="50" spans="1:21" ht="30.75" customHeight="1" x14ac:dyDescent="0.15">
      <c r="A50" s="48"/>
      <c r="B50" s="1158"/>
      <c r="C50" s="1159"/>
      <c r="D50" s="62"/>
      <c r="E50" s="1164" t="s">
        <v>15</v>
      </c>
      <c r="F50" s="1164"/>
      <c r="G50" s="1164"/>
      <c r="H50" s="1164"/>
      <c r="I50" s="1164"/>
      <c r="J50" s="1165"/>
      <c r="K50" s="63">
        <v>0</v>
      </c>
      <c r="L50" s="64">
        <v>0</v>
      </c>
      <c r="M50" s="64">
        <v>0</v>
      </c>
      <c r="N50" s="64">
        <v>0</v>
      </c>
      <c r="O50" s="65">
        <v>0</v>
      </c>
      <c r="P50" s="48"/>
      <c r="Q50" s="48"/>
      <c r="R50" s="48"/>
      <c r="S50" s="48"/>
      <c r="T50" s="48"/>
      <c r="U50" s="48"/>
    </row>
    <row r="51" spans="1:21" ht="30.75" customHeight="1" x14ac:dyDescent="0.15">
      <c r="A51" s="48"/>
      <c r="B51" s="1160"/>
      <c r="C51" s="1161"/>
      <c r="D51" s="66"/>
      <c r="E51" s="1164" t="s">
        <v>16</v>
      </c>
      <c r="F51" s="1164"/>
      <c r="G51" s="1164"/>
      <c r="H51" s="1164"/>
      <c r="I51" s="1164"/>
      <c r="J51" s="1165"/>
      <c r="K51" s="63">
        <v>0</v>
      </c>
      <c r="L51" s="64">
        <v>0</v>
      </c>
      <c r="M51" s="64" t="s">
        <v>487</v>
      </c>
      <c r="N51" s="64" t="s">
        <v>487</v>
      </c>
      <c r="O51" s="65" t="s">
        <v>487</v>
      </c>
      <c r="P51" s="48"/>
      <c r="Q51" s="48"/>
      <c r="R51" s="48"/>
      <c r="S51" s="48"/>
      <c r="T51" s="48"/>
      <c r="U51" s="48"/>
    </row>
    <row r="52" spans="1:21" ht="30.75" customHeight="1" x14ac:dyDescent="0.15">
      <c r="A52" s="48"/>
      <c r="B52" s="1166" t="s">
        <v>17</v>
      </c>
      <c r="C52" s="1167"/>
      <c r="D52" s="66"/>
      <c r="E52" s="1164" t="s">
        <v>18</v>
      </c>
      <c r="F52" s="1164"/>
      <c r="G52" s="1164"/>
      <c r="H52" s="1164"/>
      <c r="I52" s="1164"/>
      <c r="J52" s="1165"/>
      <c r="K52" s="63">
        <v>565</v>
      </c>
      <c r="L52" s="64">
        <v>576</v>
      </c>
      <c r="M52" s="64">
        <v>592</v>
      </c>
      <c r="N52" s="64">
        <v>592</v>
      </c>
      <c r="O52" s="65">
        <v>579</v>
      </c>
      <c r="P52" s="48"/>
      <c r="Q52" s="48"/>
      <c r="R52" s="48"/>
      <c r="S52" s="48"/>
      <c r="T52" s="48"/>
      <c r="U52" s="48"/>
    </row>
    <row r="53" spans="1:21" ht="30.75" customHeight="1" thickBot="1" x14ac:dyDescent="0.2">
      <c r="A53" s="48"/>
      <c r="B53" s="1168" t="s">
        <v>19</v>
      </c>
      <c r="C53" s="1169"/>
      <c r="D53" s="67"/>
      <c r="E53" s="1170" t="s">
        <v>20</v>
      </c>
      <c r="F53" s="1170"/>
      <c r="G53" s="1170"/>
      <c r="H53" s="1170"/>
      <c r="I53" s="1170"/>
      <c r="J53" s="1171"/>
      <c r="K53" s="68">
        <v>146</v>
      </c>
      <c r="L53" s="69">
        <v>146</v>
      </c>
      <c r="M53" s="69">
        <v>175</v>
      </c>
      <c r="N53" s="69">
        <v>229</v>
      </c>
      <c r="O53" s="70">
        <v>197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72" t="s">
        <v>24</v>
      </c>
      <c r="C58" s="1173"/>
      <c r="D58" s="1178" t="s">
        <v>25</v>
      </c>
      <c r="E58" s="1179"/>
      <c r="F58" s="1179"/>
      <c r="G58" s="1179"/>
      <c r="H58" s="1179"/>
      <c r="I58" s="1179"/>
      <c r="J58" s="1180"/>
      <c r="K58" s="83"/>
      <c r="L58" s="84"/>
      <c r="M58" s="84"/>
      <c r="N58" s="84"/>
      <c r="O58" s="85"/>
    </row>
    <row r="59" spans="1:21" ht="31.5" customHeight="1" x14ac:dyDescent="0.15">
      <c r="B59" s="1174"/>
      <c r="C59" s="1175"/>
      <c r="D59" s="1181" t="s">
        <v>26</v>
      </c>
      <c r="E59" s="1182"/>
      <c r="F59" s="1182"/>
      <c r="G59" s="1182"/>
      <c r="H59" s="1182"/>
      <c r="I59" s="1182"/>
      <c r="J59" s="1183"/>
      <c r="K59" s="86"/>
      <c r="L59" s="87"/>
      <c r="M59" s="87"/>
      <c r="N59" s="87"/>
      <c r="O59" s="88"/>
    </row>
    <row r="60" spans="1:21" ht="31.5" customHeight="1" thickBot="1" x14ac:dyDescent="0.2">
      <c r="B60" s="1176"/>
      <c r="C60" s="1177"/>
      <c r="D60" s="1184" t="s">
        <v>27</v>
      </c>
      <c r="E60" s="1185"/>
      <c r="F60" s="1185"/>
      <c r="G60" s="1185"/>
      <c r="H60" s="1185"/>
      <c r="I60" s="1185"/>
      <c r="J60" s="118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O2kR65QE+RtxmaLZqUq1xVcvPWgtCQGPFGPHjnD6SWx259sVCCKlNPwNwIVwvJ29kW0gKUHRV2dKVIzjlMcLg==" saltValue="estvFKSU68e8qu7ge9/F6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I4" sqref="I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7" t="s">
        <v>30</v>
      </c>
      <c r="C41" s="1188"/>
      <c r="D41" s="105"/>
      <c r="E41" s="1193" t="s">
        <v>31</v>
      </c>
      <c r="F41" s="1193"/>
      <c r="G41" s="1193"/>
      <c r="H41" s="1194"/>
      <c r="I41" s="343">
        <v>6455</v>
      </c>
      <c r="J41" s="344">
        <v>6279</v>
      </c>
      <c r="K41" s="344">
        <v>5963</v>
      </c>
      <c r="L41" s="344">
        <v>5605</v>
      </c>
      <c r="M41" s="345">
        <v>6208</v>
      </c>
    </row>
    <row r="42" spans="2:13" ht="27.75" customHeight="1" x14ac:dyDescent="0.15">
      <c r="B42" s="1189"/>
      <c r="C42" s="1190"/>
      <c r="D42" s="106"/>
      <c r="E42" s="1195" t="s">
        <v>32</v>
      </c>
      <c r="F42" s="1195"/>
      <c r="G42" s="1195"/>
      <c r="H42" s="1196"/>
      <c r="I42" s="346" t="s">
        <v>487</v>
      </c>
      <c r="J42" s="347" t="s">
        <v>487</v>
      </c>
      <c r="K42" s="347" t="s">
        <v>487</v>
      </c>
      <c r="L42" s="347" t="s">
        <v>487</v>
      </c>
      <c r="M42" s="348" t="s">
        <v>487</v>
      </c>
    </row>
    <row r="43" spans="2:13" ht="27.75" customHeight="1" x14ac:dyDescent="0.15">
      <c r="B43" s="1189"/>
      <c r="C43" s="1190"/>
      <c r="D43" s="106"/>
      <c r="E43" s="1195" t="s">
        <v>33</v>
      </c>
      <c r="F43" s="1195"/>
      <c r="G43" s="1195"/>
      <c r="H43" s="1196"/>
      <c r="I43" s="346">
        <v>632</v>
      </c>
      <c r="J43" s="347">
        <v>544</v>
      </c>
      <c r="K43" s="347">
        <v>532</v>
      </c>
      <c r="L43" s="347">
        <v>533</v>
      </c>
      <c r="M43" s="348">
        <v>496</v>
      </c>
    </row>
    <row r="44" spans="2:13" ht="27.75" customHeight="1" x14ac:dyDescent="0.15">
      <c r="B44" s="1189"/>
      <c r="C44" s="1190"/>
      <c r="D44" s="106"/>
      <c r="E44" s="1195" t="s">
        <v>34</v>
      </c>
      <c r="F44" s="1195"/>
      <c r="G44" s="1195"/>
      <c r="H44" s="1196"/>
      <c r="I44" s="346" t="s">
        <v>487</v>
      </c>
      <c r="J44" s="347" t="s">
        <v>487</v>
      </c>
      <c r="K44" s="347" t="s">
        <v>487</v>
      </c>
      <c r="L44" s="347" t="s">
        <v>487</v>
      </c>
      <c r="M44" s="348" t="s">
        <v>487</v>
      </c>
    </row>
    <row r="45" spans="2:13" ht="27.75" customHeight="1" x14ac:dyDescent="0.15">
      <c r="B45" s="1189"/>
      <c r="C45" s="1190"/>
      <c r="D45" s="106"/>
      <c r="E45" s="1195" t="s">
        <v>35</v>
      </c>
      <c r="F45" s="1195"/>
      <c r="G45" s="1195"/>
      <c r="H45" s="1196"/>
      <c r="I45" s="346">
        <v>739</v>
      </c>
      <c r="J45" s="347">
        <v>725</v>
      </c>
      <c r="K45" s="347">
        <v>761</v>
      </c>
      <c r="L45" s="347">
        <v>709</v>
      </c>
      <c r="M45" s="348">
        <v>767</v>
      </c>
    </row>
    <row r="46" spans="2:13" ht="27.75" customHeight="1" x14ac:dyDescent="0.15">
      <c r="B46" s="1189"/>
      <c r="C46" s="1190"/>
      <c r="D46" s="107"/>
      <c r="E46" s="1195" t="s">
        <v>36</v>
      </c>
      <c r="F46" s="1195"/>
      <c r="G46" s="1195"/>
      <c r="H46" s="1196"/>
      <c r="I46" s="346" t="s">
        <v>487</v>
      </c>
      <c r="J46" s="347" t="s">
        <v>487</v>
      </c>
      <c r="K46" s="347" t="s">
        <v>487</v>
      </c>
      <c r="L46" s="347" t="s">
        <v>487</v>
      </c>
      <c r="M46" s="348" t="s">
        <v>487</v>
      </c>
    </row>
    <row r="47" spans="2:13" ht="27.75" customHeight="1" x14ac:dyDescent="0.15">
      <c r="B47" s="1189"/>
      <c r="C47" s="1190"/>
      <c r="D47" s="108"/>
      <c r="E47" s="1197" t="s">
        <v>37</v>
      </c>
      <c r="F47" s="1198"/>
      <c r="G47" s="1198"/>
      <c r="H47" s="1199"/>
      <c r="I47" s="346" t="s">
        <v>487</v>
      </c>
      <c r="J47" s="347" t="s">
        <v>487</v>
      </c>
      <c r="K47" s="347" t="s">
        <v>487</v>
      </c>
      <c r="L47" s="347" t="s">
        <v>487</v>
      </c>
      <c r="M47" s="348" t="s">
        <v>487</v>
      </c>
    </row>
    <row r="48" spans="2:13" ht="27.75" customHeight="1" x14ac:dyDescent="0.15">
      <c r="B48" s="1189"/>
      <c r="C48" s="1190"/>
      <c r="D48" s="106"/>
      <c r="E48" s="1195" t="s">
        <v>38</v>
      </c>
      <c r="F48" s="1195"/>
      <c r="G48" s="1195"/>
      <c r="H48" s="1196"/>
      <c r="I48" s="346" t="s">
        <v>487</v>
      </c>
      <c r="J48" s="347" t="s">
        <v>487</v>
      </c>
      <c r="K48" s="347" t="s">
        <v>487</v>
      </c>
      <c r="L48" s="347" t="s">
        <v>487</v>
      </c>
      <c r="M48" s="348" t="s">
        <v>487</v>
      </c>
    </row>
    <row r="49" spans="2:13" ht="27.75" customHeight="1" x14ac:dyDescent="0.15">
      <c r="B49" s="1191"/>
      <c r="C49" s="1192"/>
      <c r="D49" s="106"/>
      <c r="E49" s="1195" t="s">
        <v>39</v>
      </c>
      <c r="F49" s="1195"/>
      <c r="G49" s="1195"/>
      <c r="H49" s="1196"/>
      <c r="I49" s="346" t="s">
        <v>487</v>
      </c>
      <c r="J49" s="347" t="s">
        <v>487</v>
      </c>
      <c r="K49" s="347" t="s">
        <v>487</v>
      </c>
      <c r="L49" s="347" t="s">
        <v>487</v>
      </c>
      <c r="M49" s="348" t="s">
        <v>487</v>
      </c>
    </row>
    <row r="50" spans="2:13" ht="27.75" customHeight="1" x14ac:dyDescent="0.15">
      <c r="B50" s="1200" t="s">
        <v>40</v>
      </c>
      <c r="C50" s="1201"/>
      <c r="D50" s="109"/>
      <c r="E50" s="1195" t="s">
        <v>41</v>
      </c>
      <c r="F50" s="1195"/>
      <c r="G50" s="1195"/>
      <c r="H50" s="1196"/>
      <c r="I50" s="346">
        <v>1641</v>
      </c>
      <c r="J50" s="347">
        <v>1681</v>
      </c>
      <c r="K50" s="347">
        <v>1828</v>
      </c>
      <c r="L50" s="347">
        <v>1982</v>
      </c>
      <c r="M50" s="348">
        <v>1812</v>
      </c>
    </row>
    <row r="51" spans="2:13" ht="27.75" customHeight="1" x14ac:dyDescent="0.15">
      <c r="B51" s="1189"/>
      <c r="C51" s="1190"/>
      <c r="D51" s="106"/>
      <c r="E51" s="1195" t="s">
        <v>42</v>
      </c>
      <c r="F51" s="1195"/>
      <c r="G51" s="1195"/>
      <c r="H51" s="1196"/>
      <c r="I51" s="346">
        <v>569</v>
      </c>
      <c r="J51" s="347">
        <v>550</v>
      </c>
      <c r="K51" s="347">
        <v>538</v>
      </c>
      <c r="L51" s="347">
        <v>527</v>
      </c>
      <c r="M51" s="348">
        <v>627</v>
      </c>
    </row>
    <row r="52" spans="2:13" ht="27.75" customHeight="1" x14ac:dyDescent="0.15">
      <c r="B52" s="1191"/>
      <c r="C52" s="1192"/>
      <c r="D52" s="106"/>
      <c r="E52" s="1195" t="s">
        <v>43</v>
      </c>
      <c r="F52" s="1195"/>
      <c r="G52" s="1195"/>
      <c r="H52" s="1196"/>
      <c r="I52" s="346">
        <v>4828</v>
      </c>
      <c r="J52" s="347">
        <v>4438</v>
      </c>
      <c r="K52" s="347">
        <v>4424</v>
      </c>
      <c r="L52" s="347">
        <v>4186</v>
      </c>
      <c r="M52" s="348">
        <v>5056</v>
      </c>
    </row>
    <row r="53" spans="2:13" ht="27.75" customHeight="1" thickBot="1" x14ac:dyDescent="0.2">
      <c r="B53" s="1202" t="s">
        <v>19</v>
      </c>
      <c r="C53" s="1203"/>
      <c r="D53" s="110"/>
      <c r="E53" s="1204" t="s">
        <v>44</v>
      </c>
      <c r="F53" s="1204"/>
      <c r="G53" s="1204"/>
      <c r="H53" s="1205"/>
      <c r="I53" s="349">
        <v>788</v>
      </c>
      <c r="J53" s="350">
        <v>880</v>
      </c>
      <c r="K53" s="350">
        <v>466</v>
      </c>
      <c r="L53" s="350">
        <v>153</v>
      </c>
      <c r="M53" s="351">
        <v>-24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gPoNBU6vdglj8Q1D2oPlXU02O/zYyAZK0/f/vAk8J+GnMlsr/ou4zfISYL9fKANGwFASPRUcAhCisunIBlulg==" saltValue="LFPIHKJZRvyuH/B4KX7t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55" zoomScaleNormal="55" zoomScaleSheetLayoutView="100" workbookViewId="0">
      <selection activeCell="F57" sqref="F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08" t="s">
        <v>46</v>
      </c>
      <c r="D55" s="1208"/>
      <c r="E55" s="1209"/>
      <c r="F55" s="352">
        <v>776</v>
      </c>
      <c r="G55" s="352">
        <v>913</v>
      </c>
      <c r="H55" s="353">
        <v>736</v>
      </c>
    </row>
    <row r="56" spans="2:8" ht="52.5" customHeight="1" x14ac:dyDescent="0.15">
      <c r="B56" s="122"/>
      <c r="C56" s="1210" t="s">
        <v>47</v>
      </c>
      <c r="D56" s="1210"/>
      <c r="E56" s="1211"/>
      <c r="F56" s="354">
        <v>293</v>
      </c>
      <c r="G56" s="354">
        <v>306</v>
      </c>
      <c r="H56" s="355">
        <v>290</v>
      </c>
    </row>
    <row r="57" spans="2:8" ht="53.25" customHeight="1" x14ac:dyDescent="0.15">
      <c r="B57" s="122"/>
      <c r="C57" s="1212" t="s">
        <v>48</v>
      </c>
      <c r="D57" s="1212"/>
      <c r="E57" s="1213"/>
      <c r="F57" s="356">
        <v>709</v>
      </c>
      <c r="G57" s="356">
        <v>701</v>
      </c>
      <c r="H57" s="357">
        <v>726</v>
      </c>
    </row>
    <row r="58" spans="2:8" ht="45.75" customHeight="1" x14ac:dyDescent="0.15">
      <c r="B58" s="123"/>
      <c r="C58" s="1214" t="s">
        <v>553</v>
      </c>
      <c r="D58" s="1215"/>
      <c r="E58" s="1216"/>
      <c r="F58" s="358">
        <v>286</v>
      </c>
      <c r="G58" s="358">
        <v>287</v>
      </c>
      <c r="H58" s="359">
        <v>246</v>
      </c>
    </row>
    <row r="59" spans="2:8" ht="45.75" customHeight="1" x14ac:dyDescent="0.15">
      <c r="B59" s="123"/>
      <c r="C59" s="1214" t="s">
        <v>554</v>
      </c>
      <c r="D59" s="1215"/>
      <c r="E59" s="1216"/>
      <c r="F59" s="358">
        <v>177</v>
      </c>
      <c r="G59" s="358">
        <v>172</v>
      </c>
      <c r="H59" s="359">
        <v>239</v>
      </c>
    </row>
    <row r="60" spans="2:8" ht="45.75" customHeight="1" x14ac:dyDescent="0.15">
      <c r="B60" s="123"/>
      <c r="C60" s="1214" t="s">
        <v>555</v>
      </c>
      <c r="D60" s="1215"/>
      <c r="E60" s="1216"/>
      <c r="F60" s="358">
        <v>81</v>
      </c>
      <c r="G60" s="358">
        <v>81</v>
      </c>
      <c r="H60" s="359">
        <v>81</v>
      </c>
    </row>
    <row r="61" spans="2:8" ht="45.75" customHeight="1" x14ac:dyDescent="0.15">
      <c r="B61" s="123"/>
      <c r="C61" s="1214" t="s">
        <v>556</v>
      </c>
      <c r="D61" s="1215"/>
      <c r="E61" s="1216"/>
      <c r="F61" s="358">
        <v>70</v>
      </c>
      <c r="G61" s="358">
        <v>72</v>
      </c>
      <c r="H61" s="359">
        <v>78</v>
      </c>
    </row>
    <row r="62" spans="2:8" ht="45.75" customHeight="1" thickBot="1" x14ac:dyDescent="0.2">
      <c r="B62" s="124"/>
      <c r="C62" s="1217" t="s">
        <v>557</v>
      </c>
      <c r="D62" s="1218"/>
      <c r="E62" s="1219"/>
      <c r="F62" s="360">
        <v>47</v>
      </c>
      <c r="G62" s="360">
        <v>43</v>
      </c>
      <c r="H62" s="361">
        <v>37</v>
      </c>
    </row>
    <row r="63" spans="2:8" ht="52.5" customHeight="1" thickBot="1" x14ac:dyDescent="0.2">
      <c r="B63" s="125"/>
      <c r="C63" s="1206" t="s">
        <v>49</v>
      </c>
      <c r="D63" s="1206"/>
      <c r="E63" s="1207"/>
      <c r="F63" s="362">
        <v>1779</v>
      </c>
      <c r="G63" s="362">
        <v>1921</v>
      </c>
      <c r="H63" s="363">
        <v>1751</v>
      </c>
    </row>
    <row r="64" spans="2:8" x14ac:dyDescent="0.15"/>
  </sheetData>
  <sheetProtection algorithmName="SHA-512" hashValue="0EkSkaub5pD1WhGdmUXhaAYMiUuxL9rJZUujYgkmJLxx2dY6/3fu8j3i5ttTnRDCb0Gb/AYJQp9gXUFExVa6uQ==" saltValue="eekkxrSOBwqMsw9ArSnI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154755</v>
      </c>
      <c r="E3" s="144"/>
      <c r="F3" s="145">
        <v>200194</v>
      </c>
      <c r="G3" s="146"/>
      <c r="H3" s="147"/>
    </row>
    <row r="4" spans="1:8" x14ac:dyDescent="0.15">
      <c r="A4" s="148"/>
      <c r="B4" s="149"/>
      <c r="C4" s="150"/>
      <c r="D4" s="151">
        <v>76217</v>
      </c>
      <c r="E4" s="152"/>
      <c r="F4" s="153">
        <v>106422</v>
      </c>
      <c r="G4" s="154"/>
      <c r="H4" s="155"/>
    </row>
    <row r="5" spans="1:8" x14ac:dyDescent="0.15">
      <c r="A5" s="136" t="s">
        <v>520</v>
      </c>
      <c r="B5" s="141"/>
      <c r="C5" s="142"/>
      <c r="D5" s="143">
        <v>90405</v>
      </c>
      <c r="E5" s="144"/>
      <c r="F5" s="145">
        <v>138402</v>
      </c>
      <c r="G5" s="146"/>
      <c r="H5" s="147"/>
    </row>
    <row r="6" spans="1:8" x14ac:dyDescent="0.15">
      <c r="A6" s="148"/>
      <c r="B6" s="149"/>
      <c r="C6" s="150"/>
      <c r="D6" s="151">
        <v>38771</v>
      </c>
      <c r="E6" s="152"/>
      <c r="F6" s="153">
        <v>70652</v>
      </c>
      <c r="G6" s="154"/>
      <c r="H6" s="155"/>
    </row>
    <row r="7" spans="1:8" x14ac:dyDescent="0.15">
      <c r="A7" s="136" t="s">
        <v>521</v>
      </c>
      <c r="B7" s="141"/>
      <c r="C7" s="142"/>
      <c r="D7" s="143">
        <v>86884</v>
      </c>
      <c r="E7" s="144"/>
      <c r="F7" s="145">
        <v>146367</v>
      </c>
      <c r="G7" s="146"/>
      <c r="H7" s="147"/>
    </row>
    <row r="8" spans="1:8" x14ac:dyDescent="0.15">
      <c r="A8" s="148"/>
      <c r="B8" s="149"/>
      <c r="C8" s="150"/>
      <c r="D8" s="151">
        <v>52449</v>
      </c>
      <c r="E8" s="152"/>
      <c r="F8" s="153">
        <v>79441</v>
      </c>
      <c r="G8" s="154"/>
      <c r="H8" s="155"/>
    </row>
    <row r="9" spans="1:8" x14ac:dyDescent="0.15">
      <c r="A9" s="136" t="s">
        <v>522</v>
      </c>
      <c r="B9" s="141"/>
      <c r="C9" s="142"/>
      <c r="D9" s="143">
        <v>87904</v>
      </c>
      <c r="E9" s="144"/>
      <c r="F9" s="145">
        <v>165181</v>
      </c>
      <c r="G9" s="146"/>
      <c r="H9" s="147"/>
    </row>
    <row r="10" spans="1:8" x14ac:dyDescent="0.15">
      <c r="A10" s="148"/>
      <c r="B10" s="149"/>
      <c r="C10" s="150"/>
      <c r="D10" s="151">
        <v>58830</v>
      </c>
      <c r="E10" s="152"/>
      <c r="F10" s="153">
        <v>82246</v>
      </c>
      <c r="G10" s="154"/>
      <c r="H10" s="155"/>
    </row>
    <row r="11" spans="1:8" x14ac:dyDescent="0.15">
      <c r="A11" s="136" t="s">
        <v>523</v>
      </c>
      <c r="B11" s="141"/>
      <c r="C11" s="142"/>
      <c r="D11" s="143">
        <v>148028</v>
      </c>
      <c r="E11" s="144"/>
      <c r="F11" s="145">
        <v>166234</v>
      </c>
      <c r="G11" s="146"/>
      <c r="H11" s="147"/>
    </row>
    <row r="12" spans="1:8" x14ac:dyDescent="0.15">
      <c r="A12" s="148"/>
      <c r="B12" s="149"/>
      <c r="C12" s="156"/>
      <c r="D12" s="151">
        <v>68871</v>
      </c>
      <c r="E12" s="152"/>
      <c r="F12" s="153">
        <v>89789</v>
      </c>
      <c r="G12" s="154"/>
      <c r="H12" s="155"/>
    </row>
    <row r="13" spans="1:8" x14ac:dyDescent="0.15">
      <c r="A13" s="136"/>
      <c r="B13" s="141"/>
      <c r="C13" s="157"/>
      <c r="D13" s="158">
        <v>113595</v>
      </c>
      <c r="E13" s="159"/>
      <c r="F13" s="160">
        <v>163276</v>
      </c>
      <c r="G13" s="161"/>
      <c r="H13" s="147"/>
    </row>
    <row r="14" spans="1:8" x14ac:dyDescent="0.15">
      <c r="A14" s="148"/>
      <c r="B14" s="149"/>
      <c r="C14" s="150"/>
      <c r="D14" s="151">
        <v>59028</v>
      </c>
      <c r="E14" s="152"/>
      <c r="F14" s="153">
        <v>85710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4.93</v>
      </c>
      <c r="C19" s="162">
        <f>ROUND(VALUE(SUBSTITUTE(実質収支比率等に係る経年分析!G$48,"▲","-")),2)</f>
        <v>5.16</v>
      </c>
      <c r="D19" s="162">
        <f>ROUND(VALUE(SUBSTITUTE(実質収支比率等に係る経年分析!H$48,"▲","-")),2)</f>
        <v>7.77</v>
      </c>
      <c r="E19" s="162">
        <f>ROUND(VALUE(SUBSTITUTE(実質収支比率等に係る経年分析!I$48,"▲","-")),2)</f>
        <v>6.31</v>
      </c>
      <c r="F19" s="162">
        <f>ROUND(VALUE(SUBSTITUTE(実質収支比率等に係る経年分析!J$48,"▲","-")),2)</f>
        <v>7.27</v>
      </c>
    </row>
    <row r="20" spans="1:11" x14ac:dyDescent="0.15">
      <c r="A20" s="162" t="s">
        <v>53</v>
      </c>
      <c r="B20" s="162">
        <f>ROUND(VALUE(SUBSTITUTE(実質収支比率等に係る経年分析!F$47,"▲","-")),2)</f>
        <v>14.83</v>
      </c>
      <c r="C20" s="162">
        <f>ROUND(VALUE(SUBSTITUTE(実質収支比率等に係る経年分析!G$47,"▲","-")),2)</f>
        <v>18.39</v>
      </c>
      <c r="D20" s="162">
        <f>ROUND(VALUE(SUBSTITUTE(実質収支比率等に係る経年分析!H$47,"▲","-")),2)</f>
        <v>22.48</v>
      </c>
      <c r="E20" s="162">
        <f>ROUND(VALUE(SUBSTITUTE(実質収支比率等に係る経年分析!I$47,"▲","-")),2)</f>
        <v>26.19</v>
      </c>
      <c r="F20" s="162">
        <f>ROUND(VALUE(SUBSTITUTE(実質収支比率等に係る経年分析!J$47,"▲","-")),2)</f>
        <v>20.67</v>
      </c>
    </row>
    <row r="21" spans="1:11" x14ac:dyDescent="0.15">
      <c r="A21" s="162" t="s">
        <v>54</v>
      </c>
      <c r="B21" s="162">
        <f>IF(ISNUMBER(VALUE(SUBSTITUTE(実質収支比率等に係る経年分析!F$49,"▲","-"))),ROUND(VALUE(SUBSTITUTE(実質収支比率等に係る経年分析!F$49,"▲","-")),2),NA())</f>
        <v>-0.94</v>
      </c>
      <c r="C21" s="162">
        <f>IF(ISNUMBER(VALUE(SUBSTITUTE(実質収支比率等に係る経年分析!G$49,"▲","-"))),ROUND(VALUE(SUBSTITUTE(実質収支比率等に係る経年分析!G$49,"▲","-")),2),NA())</f>
        <v>5.03</v>
      </c>
      <c r="D21" s="162">
        <f>IF(ISNUMBER(VALUE(SUBSTITUTE(実質収支比率等に係る経年分析!H$49,"▲","-"))),ROUND(VALUE(SUBSTITUTE(実質収支比率等に係る経年分析!H$49,"▲","-")),2),NA())</f>
        <v>6.71</v>
      </c>
      <c r="E21" s="162">
        <f>IF(ISNUMBER(VALUE(SUBSTITUTE(実質収支比率等に係る経年分析!I$49,"▲","-"))),ROUND(VALUE(SUBSTITUTE(実質収支比率等に係る経年分析!I$49,"▲","-")),2),NA())</f>
        <v>2.5499999999999998</v>
      </c>
      <c r="F21" s="162">
        <f>IF(ISNUMBER(VALUE(SUBSTITUTE(実質収支比率等に係る経年分析!J$49,"▲","-"))),ROUND(VALUE(SUBSTITUTE(実質収支比率等に係る経年分析!J$49,"▲","-")),2),NA())</f>
        <v>-3.9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上川町村等公平委員会特別会計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国民健康保険（事業勘定）特別会計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0.28999999999999998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1.1100000000000001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2.1800000000000002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4.71</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7.88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6.51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5.91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4.88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5.0999999999999996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7.71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7.22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565</v>
      </c>
      <c r="E42" s="164"/>
      <c r="F42" s="164"/>
      <c r="G42" s="164">
        <f>'実質公債費比率（分子）の構造'!L$52</f>
        <v>576</v>
      </c>
      <c r="H42" s="164"/>
      <c r="I42" s="164"/>
      <c r="J42" s="164">
        <f>'実質公債費比率（分子）の構造'!M$52</f>
        <v>592</v>
      </c>
      <c r="K42" s="164"/>
      <c r="L42" s="164"/>
      <c r="M42" s="164">
        <f>'実質公債費比率（分子）の構造'!N$52</f>
        <v>592</v>
      </c>
      <c r="N42" s="164"/>
      <c r="O42" s="164"/>
      <c r="P42" s="164">
        <f>'実質公債費比率（分子）の構造'!O$52</f>
        <v>579</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71</v>
      </c>
      <c r="C46" s="164"/>
      <c r="D46" s="164"/>
      <c r="E46" s="164">
        <f>'実質公債費比率（分子）の構造'!L$48</f>
        <v>80</v>
      </c>
      <c r="F46" s="164"/>
      <c r="G46" s="164"/>
      <c r="H46" s="164">
        <f>'実質公債費比率（分子）の構造'!M$48</f>
        <v>83</v>
      </c>
      <c r="I46" s="164"/>
      <c r="J46" s="164"/>
      <c r="K46" s="164">
        <f>'実質公債費比率（分子）の構造'!N$48</f>
        <v>83</v>
      </c>
      <c r="L46" s="164"/>
      <c r="M46" s="164"/>
      <c r="N46" s="164">
        <f>'実質公債費比率（分子）の構造'!O$48</f>
        <v>74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640</v>
      </c>
      <c r="C49" s="164"/>
      <c r="D49" s="164"/>
      <c r="E49" s="164">
        <f>'実質公債費比率（分子）の構造'!L$45</f>
        <v>642</v>
      </c>
      <c r="F49" s="164"/>
      <c r="G49" s="164"/>
      <c r="H49" s="164">
        <f>'実質公債費比率（分子）の構造'!M$45</f>
        <v>684</v>
      </c>
      <c r="I49" s="164"/>
      <c r="J49" s="164"/>
      <c r="K49" s="164">
        <f>'実質公債費比率（分子）の構造'!N$45</f>
        <v>738</v>
      </c>
      <c r="L49" s="164"/>
      <c r="M49" s="164"/>
      <c r="N49" s="164">
        <f>'実質公債費比率（分子）の構造'!O$45</f>
        <v>702</v>
      </c>
      <c r="O49" s="164"/>
      <c r="P49" s="164"/>
    </row>
    <row r="50" spans="1:16" x14ac:dyDescent="0.15">
      <c r="A50" s="164" t="s">
        <v>67</v>
      </c>
      <c r="B50" s="164" t="e">
        <f>NA()</f>
        <v>#N/A</v>
      </c>
      <c r="C50" s="164">
        <f>IF(ISNUMBER('実質公債費比率（分子）の構造'!K$53),'実質公債費比率（分子）の構造'!K$53,NA())</f>
        <v>146</v>
      </c>
      <c r="D50" s="164" t="e">
        <f>NA()</f>
        <v>#N/A</v>
      </c>
      <c r="E50" s="164" t="e">
        <f>NA()</f>
        <v>#N/A</v>
      </c>
      <c r="F50" s="164">
        <f>IF(ISNUMBER('実質公債費比率（分子）の構造'!L$53),'実質公債費比率（分子）の構造'!L$53,NA())</f>
        <v>146</v>
      </c>
      <c r="G50" s="164" t="e">
        <f>NA()</f>
        <v>#N/A</v>
      </c>
      <c r="H50" s="164" t="e">
        <f>NA()</f>
        <v>#N/A</v>
      </c>
      <c r="I50" s="164">
        <f>IF(ISNUMBER('実質公債費比率（分子）の構造'!M$53),'実質公債費比率（分子）の構造'!M$53,NA())</f>
        <v>175</v>
      </c>
      <c r="J50" s="164" t="e">
        <f>NA()</f>
        <v>#N/A</v>
      </c>
      <c r="K50" s="164" t="e">
        <f>NA()</f>
        <v>#N/A</v>
      </c>
      <c r="L50" s="164">
        <f>IF(ISNUMBER('実質公債費比率（分子）の構造'!N$53),'実質公債費比率（分子）の構造'!N$53,NA())</f>
        <v>229</v>
      </c>
      <c r="M50" s="164" t="e">
        <f>NA()</f>
        <v>#N/A</v>
      </c>
      <c r="N50" s="164" t="e">
        <f>NA()</f>
        <v>#N/A</v>
      </c>
      <c r="O50" s="164">
        <f>IF(ISNUMBER('実質公債費比率（分子）の構造'!O$53),'実質公債費比率（分子）の構造'!O$53,NA())</f>
        <v>197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4828</v>
      </c>
      <c r="E56" s="163"/>
      <c r="F56" s="163"/>
      <c r="G56" s="163">
        <f>'将来負担比率（分子）の構造'!J$52</f>
        <v>4438</v>
      </c>
      <c r="H56" s="163"/>
      <c r="I56" s="163"/>
      <c r="J56" s="163">
        <f>'将来負担比率（分子）の構造'!K$52</f>
        <v>4424</v>
      </c>
      <c r="K56" s="163"/>
      <c r="L56" s="163"/>
      <c r="M56" s="163">
        <f>'将来負担比率（分子）の構造'!L$52</f>
        <v>4186</v>
      </c>
      <c r="N56" s="163"/>
      <c r="O56" s="163"/>
      <c r="P56" s="163">
        <f>'将来負担比率（分子）の構造'!M$52</f>
        <v>5056</v>
      </c>
    </row>
    <row r="57" spans="1:16" x14ac:dyDescent="0.15">
      <c r="A57" s="163" t="s">
        <v>42</v>
      </c>
      <c r="B57" s="163"/>
      <c r="C57" s="163"/>
      <c r="D57" s="163">
        <f>'将来負担比率（分子）の構造'!I$51</f>
        <v>569</v>
      </c>
      <c r="E57" s="163"/>
      <c r="F57" s="163"/>
      <c r="G57" s="163">
        <f>'将来負担比率（分子）の構造'!J$51</f>
        <v>550</v>
      </c>
      <c r="H57" s="163"/>
      <c r="I57" s="163"/>
      <c r="J57" s="163">
        <f>'将来負担比率（分子）の構造'!K$51</f>
        <v>538</v>
      </c>
      <c r="K57" s="163"/>
      <c r="L57" s="163"/>
      <c r="M57" s="163">
        <f>'将来負担比率（分子）の構造'!L$51</f>
        <v>527</v>
      </c>
      <c r="N57" s="163"/>
      <c r="O57" s="163"/>
      <c r="P57" s="163">
        <f>'将来負担比率（分子）の構造'!M$51</f>
        <v>627</v>
      </c>
    </row>
    <row r="58" spans="1:16" x14ac:dyDescent="0.15">
      <c r="A58" s="163" t="s">
        <v>41</v>
      </c>
      <c r="B58" s="163"/>
      <c r="C58" s="163"/>
      <c r="D58" s="163">
        <f>'将来負担比率（分子）の構造'!I$50</f>
        <v>1641</v>
      </c>
      <c r="E58" s="163"/>
      <c r="F58" s="163"/>
      <c r="G58" s="163">
        <f>'将来負担比率（分子）の構造'!J$50</f>
        <v>1681</v>
      </c>
      <c r="H58" s="163"/>
      <c r="I58" s="163"/>
      <c r="J58" s="163">
        <f>'将来負担比率（分子）の構造'!K$50</f>
        <v>1828</v>
      </c>
      <c r="K58" s="163"/>
      <c r="L58" s="163"/>
      <c r="M58" s="163">
        <f>'将来負担比率（分子）の構造'!L$50</f>
        <v>1982</v>
      </c>
      <c r="N58" s="163"/>
      <c r="O58" s="163"/>
      <c r="P58" s="163">
        <f>'将来負担比率（分子）の構造'!M$50</f>
        <v>1812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739</v>
      </c>
      <c r="C62" s="163"/>
      <c r="D62" s="163"/>
      <c r="E62" s="163">
        <f>'将来負担比率（分子）の構造'!J$45</f>
        <v>725</v>
      </c>
      <c r="F62" s="163"/>
      <c r="G62" s="163"/>
      <c r="H62" s="163">
        <f>'将来負担比率（分子）の構造'!K$45</f>
        <v>761</v>
      </c>
      <c r="I62" s="163"/>
      <c r="J62" s="163"/>
      <c r="K62" s="163">
        <f>'将来負担比率（分子）の構造'!L$45</f>
        <v>709</v>
      </c>
      <c r="L62" s="163"/>
      <c r="M62" s="163"/>
      <c r="N62" s="163">
        <f>'将来負担比率（分子）の構造'!M$45</f>
        <v>767</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632</v>
      </c>
      <c r="C64" s="163"/>
      <c r="D64" s="163"/>
      <c r="E64" s="163">
        <f>'将来負担比率（分子）の構造'!J$43</f>
        <v>544</v>
      </c>
      <c r="F64" s="163"/>
      <c r="G64" s="163"/>
      <c r="H64" s="163">
        <f>'将来負担比率（分子）の構造'!K$43</f>
        <v>532</v>
      </c>
      <c r="I64" s="163"/>
      <c r="J64" s="163"/>
      <c r="K64" s="163">
        <f>'将来負担比率（分子）の構造'!L$43</f>
        <v>533</v>
      </c>
      <c r="L64" s="163"/>
      <c r="M64" s="163"/>
      <c r="N64" s="163">
        <f>'将来負担比率（分子）の構造'!M$43</f>
        <v>496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6455</v>
      </c>
      <c r="C66" s="163"/>
      <c r="D66" s="163"/>
      <c r="E66" s="163">
        <f>'将来負担比率（分子）の構造'!J$41</f>
        <v>6279</v>
      </c>
      <c r="F66" s="163"/>
      <c r="G66" s="163"/>
      <c r="H66" s="163">
        <f>'将来負担比率（分子）の構造'!K$41</f>
        <v>5963</v>
      </c>
      <c r="I66" s="163"/>
      <c r="J66" s="163"/>
      <c r="K66" s="163">
        <f>'将来負担比率（分子）の構造'!L$41</f>
        <v>5605</v>
      </c>
      <c r="L66" s="163"/>
      <c r="M66" s="163"/>
      <c r="N66" s="163">
        <f>'将来負担比率（分子）の構造'!M$41</f>
        <v>6208</v>
      </c>
      <c r="O66" s="163"/>
      <c r="P66" s="163"/>
    </row>
    <row r="67" spans="1:16" x14ac:dyDescent="0.15">
      <c r="A67" s="163" t="s">
        <v>71</v>
      </c>
      <c r="B67" s="163" t="e">
        <f>NA()</f>
        <v>#N/A</v>
      </c>
      <c r="C67" s="163">
        <f>IF(ISNUMBER('将来負担比率（分子）の構造'!I$53), IF('将来負担比率（分子）の構造'!I$53 &lt; 0, 0, '将来負担比率（分子）の構造'!I$53), NA())</f>
        <v>788</v>
      </c>
      <c r="D67" s="163" t="e">
        <f>NA()</f>
        <v>#N/A</v>
      </c>
      <c r="E67" s="163" t="e">
        <f>NA()</f>
        <v>#N/A</v>
      </c>
      <c r="F67" s="163">
        <f>IF(ISNUMBER('将来負担比率（分子）の構造'!J$53), IF('将来負担比率（分子）の構造'!J$53 &lt; 0, 0, '将来負担比率（分子）の構造'!J$53), NA())</f>
        <v>880</v>
      </c>
      <c r="G67" s="163" t="e">
        <f>NA()</f>
        <v>#N/A</v>
      </c>
      <c r="H67" s="163" t="e">
        <f>NA()</f>
        <v>#N/A</v>
      </c>
      <c r="I67" s="163">
        <f>IF(ISNUMBER('将来負担比率（分子）の構造'!K$53), IF('将来負担比率（分子）の構造'!K$53 &lt; 0, 0, '将来負担比率（分子）の構造'!K$53), NA())</f>
        <v>466</v>
      </c>
      <c r="J67" s="163" t="e">
        <f>NA()</f>
        <v>#N/A</v>
      </c>
      <c r="K67" s="163" t="e">
        <f>NA()</f>
        <v>#N/A</v>
      </c>
      <c r="L67" s="163">
        <f>IF(ISNUMBER('将来負担比率（分子）の構造'!L$53), IF('将来負担比率（分子）の構造'!L$53 &lt; 0, 0, '将来負担比率（分子）の構造'!L$53), NA())</f>
        <v>153</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776</v>
      </c>
      <c r="C72" s="167">
        <f>基金残高に係る経年分析!G55</f>
        <v>913</v>
      </c>
      <c r="D72" s="167">
        <f>基金残高に係る経年分析!H55</f>
        <v>736</v>
      </c>
    </row>
    <row r="73" spans="1:16" x14ac:dyDescent="0.15">
      <c r="A73" s="166" t="s">
        <v>74</v>
      </c>
      <c r="B73" s="167">
        <f>基金残高に係る経年分析!F56</f>
        <v>293</v>
      </c>
      <c r="C73" s="167">
        <f>基金残高に係る経年分析!G56</f>
        <v>306</v>
      </c>
      <c r="D73" s="167">
        <f>基金残高に係る経年分析!H56</f>
        <v>290</v>
      </c>
    </row>
    <row r="74" spans="1:16" x14ac:dyDescent="0.15">
      <c r="A74" s="166" t="s">
        <v>75</v>
      </c>
      <c r="B74" s="167">
        <f>基金残高に係る経年分析!F57</f>
        <v>709</v>
      </c>
      <c r="C74" s="167">
        <f>基金残高に係る経年分析!G57</f>
        <v>701</v>
      </c>
      <c r="D74" s="167">
        <f>基金残高に係る経年分析!H57</f>
        <v>726</v>
      </c>
    </row>
  </sheetData>
  <sheetProtection algorithmName="SHA-512" hashValue="02VFJxmy2MO0Qv9qsezYfloNx2Slklmqn4qlyEKXULj3QZbs4h5oKxbQBpwxsToAhM7I6epSCtmmfjikEVOa2Q==" saltValue="jQgj26DNZfI3LMg9F510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819898</v>
      </c>
      <c r="S5" s="613"/>
      <c r="T5" s="613"/>
      <c r="U5" s="613"/>
      <c r="V5" s="613"/>
      <c r="W5" s="613"/>
      <c r="X5" s="613"/>
      <c r="Y5" s="614"/>
      <c r="Z5" s="615">
        <v>10.3</v>
      </c>
      <c r="AA5" s="615"/>
      <c r="AB5" s="615"/>
      <c r="AC5" s="615"/>
      <c r="AD5" s="616">
        <v>792094</v>
      </c>
      <c r="AE5" s="616"/>
      <c r="AF5" s="616"/>
      <c r="AG5" s="616"/>
      <c r="AH5" s="616"/>
      <c r="AI5" s="616"/>
      <c r="AJ5" s="616"/>
      <c r="AK5" s="616"/>
      <c r="AL5" s="617">
        <v>21.8</v>
      </c>
      <c r="AM5" s="618"/>
      <c r="AN5" s="618"/>
      <c r="AO5" s="619"/>
      <c r="AP5" s="609" t="s">
        <v>217</v>
      </c>
      <c r="AQ5" s="610"/>
      <c r="AR5" s="610"/>
      <c r="AS5" s="610"/>
      <c r="AT5" s="610"/>
      <c r="AU5" s="610"/>
      <c r="AV5" s="610"/>
      <c r="AW5" s="610"/>
      <c r="AX5" s="610"/>
      <c r="AY5" s="610"/>
      <c r="AZ5" s="610"/>
      <c r="BA5" s="610"/>
      <c r="BB5" s="610"/>
      <c r="BC5" s="610"/>
      <c r="BD5" s="610"/>
      <c r="BE5" s="610"/>
      <c r="BF5" s="611"/>
      <c r="BG5" s="623">
        <v>792094</v>
      </c>
      <c r="BH5" s="624"/>
      <c r="BI5" s="624"/>
      <c r="BJ5" s="624"/>
      <c r="BK5" s="624"/>
      <c r="BL5" s="624"/>
      <c r="BM5" s="624"/>
      <c r="BN5" s="625"/>
      <c r="BO5" s="626">
        <v>96.6</v>
      </c>
      <c r="BP5" s="626"/>
      <c r="BQ5" s="626"/>
      <c r="BR5" s="626"/>
      <c r="BS5" s="627">
        <v>8399</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88626</v>
      </c>
      <c r="S6" s="624"/>
      <c r="T6" s="624"/>
      <c r="U6" s="624"/>
      <c r="V6" s="624"/>
      <c r="W6" s="624"/>
      <c r="X6" s="624"/>
      <c r="Y6" s="625"/>
      <c r="Z6" s="626">
        <v>1.1000000000000001</v>
      </c>
      <c r="AA6" s="626"/>
      <c r="AB6" s="626"/>
      <c r="AC6" s="626"/>
      <c r="AD6" s="627">
        <v>88626</v>
      </c>
      <c r="AE6" s="627"/>
      <c r="AF6" s="627"/>
      <c r="AG6" s="627"/>
      <c r="AH6" s="627"/>
      <c r="AI6" s="627"/>
      <c r="AJ6" s="627"/>
      <c r="AK6" s="627"/>
      <c r="AL6" s="628">
        <v>2.4</v>
      </c>
      <c r="AM6" s="629"/>
      <c r="AN6" s="629"/>
      <c r="AO6" s="630"/>
      <c r="AP6" s="620" t="s">
        <v>222</v>
      </c>
      <c r="AQ6" s="621"/>
      <c r="AR6" s="621"/>
      <c r="AS6" s="621"/>
      <c r="AT6" s="621"/>
      <c r="AU6" s="621"/>
      <c r="AV6" s="621"/>
      <c r="AW6" s="621"/>
      <c r="AX6" s="621"/>
      <c r="AY6" s="621"/>
      <c r="AZ6" s="621"/>
      <c r="BA6" s="621"/>
      <c r="BB6" s="621"/>
      <c r="BC6" s="621"/>
      <c r="BD6" s="621"/>
      <c r="BE6" s="621"/>
      <c r="BF6" s="622"/>
      <c r="BG6" s="623">
        <v>792094</v>
      </c>
      <c r="BH6" s="624"/>
      <c r="BI6" s="624"/>
      <c r="BJ6" s="624"/>
      <c r="BK6" s="624"/>
      <c r="BL6" s="624"/>
      <c r="BM6" s="624"/>
      <c r="BN6" s="625"/>
      <c r="BO6" s="626">
        <v>96.6</v>
      </c>
      <c r="BP6" s="626"/>
      <c r="BQ6" s="626"/>
      <c r="BR6" s="626"/>
      <c r="BS6" s="627">
        <v>8399</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60536</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60536</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313</v>
      </c>
      <c r="S7" s="624"/>
      <c r="T7" s="624"/>
      <c r="U7" s="624"/>
      <c r="V7" s="624"/>
      <c r="W7" s="624"/>
      <c r="X7" s="624"/>
      <c r="Y7" s="625"/>
      <c r="Z7" s="626">
        <v>0</v>
      </c>
      <c r="AA7" s="626"/>
      <c r="AB7" s="626"/>
      <c r="AC7" s="626"/>
      <c r="AD7" s="627">
        <v>313</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301849</v>
      </c>
      <c r="BH7" s="624"/>
      <c r="BI7" s="624"/>
      <c r="BJ7" s="624"/>
      <c r="BK7" s="624"/>
      <c r="BL7" s="624"/>
      <c r="BM7" s="624"/>
      <c r="BN7" s="625"/>
      <c r="BO7" s="626">
        <v>36.799999999999997</v>
      </c>
      <c r="BP7" s="626"/>
      <c r="BQ7" s="626"/>
      <c r="BR7" s="626"/>
      <c r="BS7" s="627">
        <v>8399</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1288959</v>
      </c>
      <c r="CS7" s="624"/>
      <c r="CT7" s="624"/>
      <c r="CU7" s="624"/>
      <c r="CV7" s="624"/>
      <c r="CW7" s="624"/>
      <c r="CX7" s="624"/>
      <c r="CY7" s="625"/>
      <c r="CZ7" s="626">
        <v>16.899999999999999</v>
      </c>
      <c r="DA7" s="626"/>
      <c r="DB7" s="626"/>
      <c r="DC7" s="626"/>
      <c r="DD7" s="632">
        <v>102615</v>
      </c>
      <c r="DE7" s="624"/>
      <c r="DF7" s="624"/>
      <c r="DG7" s="624"/>
      <c r="DH7" s="624"/>
      <c r="DI7" s="624"/>
      <c r="DJ7" s="624"/>
      <c r="DK7" s="624"/>
      <c r="DL7" s="624"/>
      <c r="DM7" s="624"/>
      <c r="DN7" s="624"/>
      <c r="DO7" s="624"/>
      <c r="DP7" s="625"/>
      <c r="DQ7" s="632">
        <v>789467</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2976</v>
      </c>
      <c r="S8" s="624"/>
      <c r="T8" s="624"/>
      <c r="U8" s="624"/>
      <c r="V8" s="624"/>
      <c r="W8" s="624"/>
      <c r="X8" s="624"/>
      <c r="Y8" s="625"/>
      <c r="Z8" s="626">
        <v>0</v>
      </c>
      <c r="AA8" s="626"/>
      <c r="AB8" s="626"/>
      <c r="AC8" s="626"/>
      <c r="AD8" s="627">
        <v>2976</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9835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1786789</v>
      </c>
      <c r="CS8" s="624"/>
      <c r="CT8" s="624"/>
      <c r="CU8" s="624"/>
      <c r="CV8" s="624"/>
      <c r="CW8" s="624"/>
      <c r="CX8" s="624"/>
      <c r="CY8" s="625"/>
      <c r="CZ8" s="626">
        <v>23.4</v>
      </c>
      <c r="DA8" s="626"/>
      <c r="DB8" s="626"/>
      <c r="DC8" s="626"/>
      <c r="DD8" s="632">
        <v>134703</v>
      </c>
      <c r="DE8" s="624"/>
      <c r="DF8" s="624"/>
      <c r="DG8" s="624"/>
      <c r="DH8" s="624"/>
      <c r="DI8" s="624"/>
      <c r="DJ8" s="624"/>
      <c r="DK8" s="624"/>
      <c r="DL8" s="624"/>
      <c r="DM8" s="624"/>
      <c r="DN8" s="624"/>
      <c r="DO8" s="624"/>
      <c r="DP8" s="625"/>
      <c r="DQ8" s="632">
        <v>920889</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4583</v>
      </c>
      <c r="S9" s="624"/>
      <c r="T9" s="624"/>
      <c r="U9" s="624"/>
      <c r="V9" s="624"/>
      <c r="W9" s="624"/>
      <c r="X9" s="624"/>
      <c r="Y9" s="625"/>
      <c r="Z9" s="626">
        <v>0.1</v>
      </c>
      <c r="AA9" s="626"/>
      <c r="AB9" s="626"/>
      <c r="AC9" s="626"/>
      <c r="AD9" s="627">
        <v>4583</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241056</v>
      </c>
      <c r="BH9" s="624"/>
      <c r="BI9" s="624"/>
      <c r="BJ9" s="624"/>
      <c r="BK9" s="624"/>
      <c r="BL9" s="624"/>
      <c r="BM9" s="624"/>
      <c r="BN9" s="625"/>
      <c r="BO9" s="626">
        <v>29.4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313983</v>
      </c>
      <c r="CS9" s="624"/>
      <c r="CT9" s="624"/>
      <c r="CU9" s="624"/>
      <c r="CV9" s="624"/>
      <c r="CW9" s="624"/>
      <c r="CX9" s="624"/>
      <c r="CY9" s="625"/>
      <c r="CZ9" s="626">
        <v>4.0999999999999996</v>
      </c>
      <c r="DA9" s="626"/>
      <c r="DB9" s="626"/>
      <c r="DC9" s="626"/>
      <c r="DD9" s="632">
        <v>1640</v>
      </c>
      <c r="DE9" s="624"/>
      <c r="DF9" s="624"/>
      <c r="DG9" s="624"/>
      <c r="DH9" s="624"/>
      <c r="DI9" s="624"/>
      <c r="DJ9" s="624"/>
      <c r="DK9" s="624"/>
      <c r="DL9" s="624"/>
      <c r="DM9" s="624"/>
      <c r="DN9" s="624"/>
      <c r="DO9" s="624"/>
      <c r="DP9" s="625"/>
      <c r="DQ9" s="632">
        <v>258602</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21587</v>
      </c>
      <c r="BH10" s="624"/>
      <c r="BI10" s="624"/>
      <c r="BJ10" s="624"/>
      <c r="BK10" s="624"/>
      <c r="BL10" s="624"/>
      <c r="BM10" s="624"/>
      <c r="BN10" s="625"/>
      <c r="BO10" s="626">
        <v>2.6</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179844</v>
      </c>
      <c r="S11" s="624"/>
      <c r="T11" s="624"/>
      <c r="U11" s="624"/>
      <c r="V11" s="624"/>
      <c r="W11" s="624"/>
      <c r="X11" s="624"/>
      <c r="Y11" s="625"/>
      <c r="Z11" s="628">
        <v>2.2999999999999998</v>
      </c>
      <c r="AA11" s="629"/>
      <c r="AB11" s="629"/>
      <c r="AC11" s="635"/>
      <c r="AD11" s="632">
        <v>179844</v>
      </c>
      <c r="AE11" s="624"/>
      <c r="AF11" s="624"/>
      <c r="AG11" s="624"/>
      <c r="AH11" s="624"/>
      <c r="AI11" s="624"/>
      <c r="AJ11" s="624"/>
      <c r="AK11" s="625"/>
      <c r="AL11" s="628">
        <v>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29371</v>
      </c>
      <c r="BH11" s="624"/>
      <c r="BI11" s="624"/>
      <c r="BJ11" s="624"/>
      <c r="BK11" s="624"/>
      <c r="BL11" s="624"/>
      <c r="BM11" s="624"/>
      <c r="BN11" s="625"/>
      <c r="BO11" s="626">
        <v>3.6</v>
      </c>
      <c r="BP11" s="626"/>
      <c r="BQ11" s="626"/>
      <c r="BR11" s="626"/>
      <c r="BS11" s="627">
        <v>8399</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1483666</v>
      </c>
      <c r="CS11" s="624"/>
      <c r="CT11" s="624"/>
      <c r="CU11" s="624"/>
      <c r="CV11" s="624"/>
      <c r="CW11" s="624"/>
      <c r="CX11" s="624"/>
      <c r="CY11" s="625"/>
      <c r="CZ11" s="626">
        <v>19.5</v>
      </c>
      <c r="DA11" s="626"/>
      <c r="DB11" s="626"/>
      <c r="DC11" s="626"/>
      <c r="DD11" s="632">
        <v>52393</v>
      </c>
      <c r="DE11" s="624"/>
      <c r="DF11" s="624"/>
      <c r="DG11" s="624"/>
      <c r="DH11" s="624"/>
      <c r="DI11" s="624"/>
      <c r="DJ11" s="624"/>
      <c r="DK11" s="624"/>
      <c r="DL11" s="624"/>
      <c r="DM11" s="624"/>
      <c r="DN11" s="624"/>
      <c r="DO11" s="624"/>
      <c r="DP11" s="625"/>
      <c r="DQ11" s="632">
        <v>266376</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10126</v>
      </c>
      <c r="S12" s="624"/>
      <c r="T12" s="624"/>
      <c r="U12" s="624"/>
      <c r="V12" s="624"/>
      <c r="W12" s="624"/>
      <c r="X12" s="624"/>
      <c r="Y12" s="625"/>
      <c r="Z12" s="626">
        <v>0.1</v>
      </c>
      <c r="AA12" s="626"/>
      <c r="AB12" s="626"/>
      <c r="AC12" s="626"/>
      <c r="AD12" s="627">
        <v>10126</v>
      </c>
      <c r="AE12" s="627"/>
      <c r="AF12" s="627"/>
      <c r="AG12" s="627"/>
      <c r="AH12" s="627"/>
      <c r="AI12" s="627"/>
      <c r="AJ12" s="627"/>
      <c r="AK12" s="627"/>
      <c r="AL12" s="628">
        <v>0.3</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425163</v>
      </c>
      <c r="BH12" s="624"/>
      <c r="BI12" s="624"/>
      <c r="BJ12" s="624"/>
      <c r="BK12" s="624"/>
      <c r="BL12" s="624"/>
      <c r="BM12" s="624"/>
      <c r="BN12" s="625"/>
      <c r="BO12" s="626">
        <v>51.9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130984</v>
      </c>
      <c r="CS12" s="624"/>
      <c r="CT12" s="624"/>
      <c r="CU12" s="624"/>
      <c r="CV12" s="624"/>
      <c r="CW12" s="624"/>
      <c r="CX12" s="624"/>
      <c r="CY12" s="625"/>
      <c r="CZ12" s="626">
        <v>1.7</v>
      </c>
      <c r="DA12" s="626"/>
      <c r="DB12" s="626"/>
      <c r="DC12" s="626"/>
      <c r="DD12" s="632">
        <v>20000</v>
      </c>
      <c r="DE12" s="624"/>
      <c r="DF12" s="624"/>
      <c r="DG12" s="624"/>
      <c r="DH12" s="624"/>
      <c r="DI12" s="624"/>
      <c r="DJ12" s="624"/>
      <c r="DK12" s="624"/>
      <c r="DL12" s="624"/>
      <c r="DM12" s="624"/>
      <c r="DN12" s="624"/>
      <c r="DO12" s="624"/>
      <c r="DP12" s="625"/>
      <c r="DQ12" s="632">
        <v>90589</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424573</v>
      </c>
      <c r="BH13" s="624"/>
      <c r="BI13" s="624"/>
      <c r="BJ13" s="624"/>
      <c r="BK13" s="624"/>
      <c r="BL13" s="624"/>
      <c r="BM13" s="624"/>
      <c r="BN13" s="625"/>
      <c r="BO13" s="626">
        <v>51.8</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855219</v>
      </c>
      <c r="CS13" s="624"/>
      <c r="CT13" s="624"/>
      <c r="CU13" s="624"/>
      <c r="CV13" s="624"/>
      <c r="CW13" s="624"/>
      <c r="CX13" s="624"/>
      <c r="CY13" s="625"/>
      <c r="CZ13" s="626">
        <v>11.2</v>
      </c>
      <c r="DA13" s="626"/>
      <c r="DB13" s="626"/>
      <c r="DC13" s="626"/>
      <c r="DD13" s="632">
        <v>433134</v>
      </c>
      <c r="DE13" s="624"/>
      <c r="DF13" s="624"/>
      <c r="DG13" s="624"/>
      <c r="DH13" s="624"/>
      <c r="DI13" s="624"/>
      <c r="DJ13" s="624"/>
      <c r="DK13" s="624"/>
      <c r="DL13" s="624"/>
      <c r="DM13" s="624"/>
      <c r="DN13" s="624"/>
      <c r="DO13" s="624"/>
      <c r="DP13" s="625"/>
      <c r="DQ13" s="632">
        <v>429259</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26191</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189689</v>
      </c>
      <c r="CS14" s="624"/>
      <c r="CT14" s="624"/>
      <c r="CU14" s="624"/>
      <c r="CV14" s="624"/>
      <c r="CW14" s="624"/>
      <c r="CX14" s="624"/>
      <c r="CY14" s="625"/>
      <c r="CZ14" s="626">
        <v>2.5</v>
      </c>
      <c r="DA14" s="626"/>
      <c r="DB14" s="626"/>
      <c r="DC14" s="626"/>
      <c r="DD14" s="632">
        <v>600</v>
      </c>
      <c r="DE14" s="624"/>
      <c r="DF14" s="624"/>
      <c r="DG14" s="624"/>
      <c r="DH14" s="624"/>
      <c r="DI14" s="624"/>
      <c r="DJ14" s="624"/>
      <c r="DK14" s="624"/>
      <c r="DL14" s="624"/>
      <c r="DM14" s="624"/>
      <c r="DN14" s="624"/>
      <c r="DO14" s="624"/>
      <c r="DP14" s="625"/>
      <c r="DQ14" s="632">
        <v>183572</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8979</v>
      </c>
      <c r="S15" s="624"/>
      <c r="T15" s="624"/>
      <c r="U15" s="624"/>
      <c r="V15" s="624"/>
      <c r="W15" s="624"/>
      <c r="X15" s="624"/>
      <c r="Y15" s="625"/>
      <c r="Z15" s="626">
        <v>0.1</v>
      </c>
      <c r="AA15" s="626"/>
      <c r="AB15" s="626"/>
      <c r="AC15" s="626"/>
      <c r="AD15" s="627">
        <v>8979</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38891</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772062</v>
      </c>
      <c r="CS15" s="624"/>
      <c r="CT15" s="624"/>
      <c r="CU15" s="624"/>
      <c r="CV15" s="624"/>
      <c r="CW15" s="624"/>
      <c r="CX15" s="624"/>
      <c r="CY15" s="625"/>
      <c r="CZ15" s="626">
        <v>10.1</v>
      </c>
      <c r="DA15" s="626"/>
      <c r="DB15" s="626"/>
      <c r="DC15" s="626"/>
      <c r="DD15" s="632">
        <v>211619</v>
      </c>
      <c r="DE15" s="624"/>
      <c r="DF15" s="624"/>
      <c r="DG15" s="624"/>
      <c r="DH15" s="624"/>
      <c r="DI15" s="624"/>
      <c r="DJ15" s="624"/>
      <c r="DK15" s="624"/>
      <c r="DL15" s="624"/>
      <c r="DM15" s="624"/>
      <c r="DN15" s="624"/>
      <c r="DO15" s="624"/>
      <c r="DP15" s="625"/>
      <c r="DQ15" s="632">
        <v>485262</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14813</v>
      </c>
      <c r="S16" s="624"/>
      <c r="T16" s="624"/>
      <c r="U16" s="624"/>
      <c r="V16" s="624"/>
      <c r="W16" s="624"/>
      <c r="X16" s="624"/>
      <c r="Y16" s="625"/>
      <c r="Z16" s="626">
        <v>0.2</v>
      </c>
      <c r="AA16" s="626"/>
      <c r="AB16" s="626"/>
      <c r="AC16" s="626"/>
      <c r="AD16" s="627">
        <v>14813</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36201</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4682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33711</v>
      </c>
      <c r="S17" s="624"/>
      <c r="T17" s="624"/>
      <c r="U17" s="624"/>
      <c r="V17" s="624"/>
      <c r="W17" s="624"/>
      <c r="X17" s="624"/>
      <c r="Y17" s="625"/>
      <c r="Z17" s="626">
        <v>0.4</v>
      </c>
      <c r="AA17" s="626"/>
      <c r="AB17" s="626"/>
      <c r="AC17" s="626"/>
      <c r="AD17" s="627">
        <v>33711</v>
      </c>
      <c r="AE17" s="627"/>
      <c r="AF17" s="627"/>
      <c r="AG17" s="627"/>
      <c r="AH17" s="627"/>
      <c r="AI17" s="627"/>
      <c r="AJ17" s="627"/>
      <c r="AK17" s="627"/>
      <c r="AL17" s="628">
        <v>0.9</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702479</v>
      </c>
      <c r="CS17" s="624"/>
      <c r="CT17" s="624"/>
      <c r="CU17" s="624"/>
      <c r="CV17" s="624"/>
      <c r="CW17" s="624"/>
      <c r="CX17" s="624"/>
      <c r="CY17" s="625"/>
      <c r="CZ17" s="626">
        <v>9.1999999999999993</v>
      </c>
      <c r="DA17" s="626"/>
      <c r="DB17" s="626"/>
      <c r="DC17" s="626"/>
      <c r="DD17" s="632" t="s">
        <v>122</v>
      </c>
      <c r="DE17" s="624"/>
      <c r="DF17" s="624"/>
      <c r="DG17" s="624"/>
      <c r="DH17" s="624"/>
      <c r="DI17" s="624"/>
      <c r="DJ17" s="624"/>
      <c r="DK17" s="624"/>
      <c r="DL17" s="624"/>
      <c r="DM17" s="624"/>
      <c r="DN17" s="624"/>
      <c r="DO17" s="624"/>
      <c r="DP17" s="625"/>
      <c r="DQ17" s="632">
        <v>664844</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5603</v>
      </c>
      <c r="S18" s="624"/>
      <c r="T18" s="624"/>
      <c r="U18" s="624"/>
      <c r="V18" s="624"/>
      <c r="W18" s="624"/>
      <c r="X18" s="624"/>
      <c r="Y18" s="625"/>
      <c r="Z18" s="626">
        <v>0.1</v>
      </c>
      <c r="AA18" s="626"/>
      <c r="AB18" s="626"/>
      <c r="AC18" s="626"/>
      <c r="AD18" s="627">
        <v>5603</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27747</v>
      </c>
      <c r="S19" s="624"/>
      <c r="T19" s="624"/>
      <c r="U19" s="624"/>
      <c r="V19" s="624"/>
      <c r="W19" s="624"/>
      <c r="X19" s="624"/>
      <c r="Y19" s="625"/>
      <c r="Z19" s="626">
        <v>0.3</v>
      </c>
      <c r="AA19" s="626"/>
      <c r="AB19" s="626"/>
      <c r="AC19" s="626"/>
      <c r="AD19" s="627">
        <v>27747</v>
      </c>
      <c r="AE19" s="627"/>
      <c r="AF19" s="627"/>
      <c r="AG19" s="627"/>
      <c r="AH19" s="627"/>
      <c r="AI19" s="627"/>
      <c r="AJ19" s="627"/>
      <c r="AK19" s="627"/>
      <c r="AL19" s="628">
        <v>0.8</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27804</v>
      </c>
      <c r="BH19" s="624"/>
      <c r="BI19" s="624"/>
      <c r="BJ19" s="624"/>
      <c r="BK19" s="624"/>
      <c r="BL19" s="624"/>
      <c r="BM19" s="624"/>
      <c r="BN19" s="625"/>
      <c r="BO19" s="626">
        <v>3.4</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361</v>
      </c>
      <c r="S20" s="624"/>
      <c r="T20" s="624"/>
      <c r="U20" s="624"/>
      <c r="V20" s="624"/>
      <c r="W20" s="624"/>
      <c r="X20" s="624"/>
      <c r="Y20" s="625"/>
      <c r="Z20" s="626">
        <v>0</v>
      </c>
      <c r="AA20" s="626"/>
      <c r="AB20" s="626"/>
      <c r="AC20" s="626"/>
      <c r="AD20" s="627">
        <v>361</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27804</v>
      </c>
      <c r="BH20" s="624"/>
      <c r="BI20" s="624"/>
      <c r="BJ20" s="624"/>
      <c r="BK20" s="624"/>
      <c r="BL20" s="624"/>
      <c r="BM20" s="624"/>
      <c r="BN20" s="625"/>
      <c r="BO20" s="626">
        <v>3.4</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7620567</v>
      </c>
      <c r="CS20" s="624"/>
      <c r="CT20" s="624"/>
      <c r="CU20" s="624"/>
      <c r="CV20" s="624"/>
      <c r="CW20" s="624"/>
      <c r="CX20" s="624"/>
      <c r="CY20" s="625"/>
      <c r="CZ20" s="626">
        <v>100</v>
      </c>
      <c r="DA20" s="626"/>
      <c r="DB20" s="626"/>
      <c r="DC20" s="626"/>
      <c r="DD20" s="632">
        <v>956704</v>
      </c>
      <c r="DE20" s="624"/>
      <c r="DF20" s="624"/>
      <c r="DG20" s="624"/>
      <c r="DH20" s="624"/>
      <c r="DI20" s="624"/>
      <c r="DJ20" s="624"/>
      <c r="DK20" s="624"/>
      <c r="DL20" s="624"/>
      <c r="DM20" s="624"/>
      <c r="DN20" s="624"/>
      <c r="DO20" s="624"/>
      <c r="DP20" s="625"/>
      <c r="DQ20" s="632">
        <v>4154078</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2740179</v>
      </c>
      <c r="S21" s="624"/>
      <c r="T21" s="624"/>
      <c r="U21" s="624"/>
      <c r="V21" s="624"/>
      <c r="W21" s="624"/>
      <c r="X21" s="624"/>
      <c r="Y21" s="625"/>
      <c r="Z21" s="626">
        <v>34.4</v>
      </c>
      <c r="AA21" s="626"/>
      <c r="AB21" s="626"/>
      <c r="AC21" s="626"/>
      <c r="AD21" s="627">
        <v>2471282</v>
      </c>
      <c r="AE21" s="627"/>
      <c r="AF21" s="627"/>
      <c r="AG21" s="627"/>
      <c r="AH21" s="627"/>
      <c r="AI21" s="627"/>
      <c r="AJ21" s="627"/>
      <c r="AK21" s="627"/>
      <c r="AL21" s="628">
        <v>68</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2471282</v>
      </c>
      <c r="S22" s="624"/>
      <c r="T22" s="624"/>
      <c r="U22" s="624"/>
      <c r="V22" s="624"/>
      <c r="W22" s="624"/>
      <c r="X22" s="624"/>
      <c r="Y22" s="625"/>
      <c r="Z22" s="626">
        <v>31</v>
      </c>
      <c r="AA22" s="626"/>
      <c r="AB22" s="626"/>
      <c r="AC22" s="626"/>
      <c r="AD22" s="627">
        <v>2471282</v>
      </c>
      <c r="AE22" s="627"/>
      <c r="AF22" s="627"/>
      <c r="AG22" s="627"/>
      <c r="AH22" s="627"/>
      <c r="AI22" s="627"/>
      <c r="AJ22" s="627"/>
      <c r="AK22" s="627"/>
      <c r="AL22" s="628">
        <v>68</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268897</v>
      </c>
      <c r="S23" s="624"/>
      <c r="T23" s="624"/>
      <c r="U23" s="624"/>
      <c r="V23" s="624"/>
      <c r="W23" s="624"/>
      <c r="X23" s="624"/>
      <c r="Y23" s="625"/>
      <c r="Z23" s="626">
        <v>3.4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27804</v>
      </c>
      <c r="BH23" s="624"/>
      <c r="BI23" s="624"/>
      <c r="BJ23" s="624"/>
      <c r="BK23" s="624"/>
      <c r="BL23" s="624"/>
      <c r="BM23" s="624"/>
      <c r="BN23" s="625"/>
      <c r="BO23" s="626">
        <v>3.4</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2652158</v>
      </c>
      <c r="CS24" s="613"/>
      <c r="CT24" s="613"/>
      <c r="CU24" s="613"/>
      <c r="CV24" s="613"/>
      <c r="CW24" s="613"/>
      <c r="CX24" s="613"/>
      <c r="CY24" s="614"/>
      <c r="CZ24" s="617">
        <v>34.799999999999997</v>
      </c>
      <c r="DA24" s="618"/>
      <c r="DB24" s="618"/>
      <c r="DC24" s="634"/>
      <c r="DD24" s="653">
        <v>1966662</v>
      </c>
      <c r="DE24" s="613"/>
      <c r="DF24" s="613"/>
      <c r="DG24" s="613"/>
      <c r="DH24" s="613"/>
      <c r="DI24" s="613"/>
      <c r="DJ24" s="613"/>
      <c r="DK24" s="614"/>
      <c r="DL24" s="653">
        <v>1916918</v>
      </c>
      <c r="DM24" s="613"/>
      <c r="DN24" s="613"/>
      <c r="DO24" s="613"/>
      <c r="DP24" s="613"/>
      <c r="DQ24" s="613"/>
      <c r="DR24" s="613"/>
      <c r="DS24" s="613"/>
      <c r="DT24" s="613"/>
      <c r="DU24" s="613"/>
      <c r="DV24" s="614"/>
      <c r="DW24" s="617">
        <v>52.7</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3904048</v>
      </c>
      <c r="S25" s="624"/>
      <c r="T25" s="624"/>
      <c r="U25" s="624"/>
      <c r="V25" s="624"/>
      <c r="W25" s="624"/>
      <c r="X25" s="624"/>
      <c r="Y25" s="625"/>
      <c r="Z25" s="626">
        <v>49</v>
      </c>
      <c r="AA25" s="626"/>
      <c r="AB25" s="626"/>
      <c r="AC25" s="626"/>
      <c r="AD25" s="627">
        <v>3607347</v>
      </c>
      <c r="AE25" s="627"/>
      <c r="AF25" s="627"/>
      <c r="AG25" s="627"/>
      <c r="AH25" s="627"/>
      <c r="AI25" s="627"/>
      <c r="AJ25" s="627"/>
      <c r="AK25" s="627"/>
      <c r="AL25" s="628">
        <v>99.3</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1224746</v>
      </c>
      <c r="CS25" s="654"/>
      <c r="CT25" s="654"/>
      <c r="CU25" s="654"/>
      <c r="CV25" s="654"/>
      <c r="CW25" s="654"/>
      <c r="CX25" s="654"/>
      <c r="CY25" s="655"/>
      <c r="CZ25" s="628">
        <v>16.100000000000001</v>
      </c>
      <c r="DA25" s="656"/>
      <c r="DB25" s="656"/>
      <c r="DC25" s="658"/>
      <c r="DD25" s="632">
        <v>1140907</v>
      </c>
      <c r="DE25" s="654"/>
      <c r="DF25" s="654"/>
      <c r="DG25" s="654"/>
      <c r="DH25" s="654"/>
      <c r="DI25" s="654"/>
      <c r="DJ25" s="654"/>
      <c r="DK25" s="655"/>
      <c r="DL25" s="632">
        <v>1097936</v>
      </c>
      <c r="DM25" s="654"/>
      <c r="DN25" s="654"/>
      <c r="DO25" s="654"/>
      <c r="DP25" s="654"/>
      <c r="DQ25" s="654"/>
      <c r="DR25" s="654"/>
      <c r="DS25" s="654"/>
      <c r="DT25" s="654"/>
      <c r="DU25" s="654"/>
      <c r="DV25" s="655"/>
      <c r="DW25" s="628">
        <v>30.2</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501</v>
      </c>
      <c r="S26" s="624"/>
      <c r="T26" s="624"/>
      <c r="U26" s="624"/>
      <c r="V26" s="624"/>
      <c r="W26" s="624"/>
      <c r="X26" s="624"/>
      <c r="Y26" s="625"/>
      <c r="Z26" s="626">
        <v>0</v>
      </c>
      <c r="AA26" s="626"/>
      <c r="AB26" s="626"/>
      <c r="AC26" s="626"/>
      <c r="AD26" s="627">
        <v>501</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527314</v>
      </c>
      <c r="CS26" s="624"/>
      <c r="CT26" s="624"/>
      <c r="CU26" s="624"/>
      <c r="CV26" s="624"/>
      <c r="CW26" s="624"/>
      <c r="CX26" s="624"/>
      <c r="CY26" s="625"/>
      <c r="CZ26" s="628">
        <v>6.9</v>
      </c>
      <c r="DA26" s="656"/>
      <c r="DB26" s="656"/>
      <c r="DC26" s="658"/>
      <c r="DD26" s="632">
        <v>481358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473</v>
      </c>
      <c r="S27" s="624"/>
      <c r="T27" s="624"/>
      <c r="U27" s="624"/>
      <c r="V27" s="624"/>
      <c r="W27" s="624"/>
      <c r="X27" s="624"/>
      <c r="Y27" s="625"/>
      <c r="Z27" s="626">
        <v>0</v>
      </c>
      <c r="AA27" s="626"/>
      <c r="AB27" s="626"/>
      <c r="AC27" s="626"/>
      <c r="AD27" s="627">
        <v>473</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819898</v>
      </c>
      <c r="BH27" s="624"/>
      <c r="BI27" s="624"/>
      <c r="BJ27" s="624"/>
      <c r="BK27" s="624"/>
      <c r="BL27" s="624"/>
      <c r="BM27" s="624"/>
      <c r="BN27" s="625"/>
      <c r="BO27" s="626">
        <v>100</v>
      </c>
      <c r="BP27" s="626"/>
      <c r="BQ27" s="626"/>
      <c r="BR27" s="626"/>
      <c r="BS27" s="627">
        <v>8399</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724933</v>
      </c>
      <c r="CS27" s="654"/>
      <c r="CT27" s="654"/>
      <c r="CU27" s="654"/>
      <c r="CV27" s="654"/>
      <c r="CW27" s="654"/>
      <c r="CX27" s="654"/>
      <c r="CY27" s="655"/>
      <c r="CZ27" s="628">
        <v>9.5</v>
      </c>
      <c r="DA27" s="656"/>
      <c r="DB27" s="656"/>
      <c r="DC27" s="658"/>
      <c r="DD27" s="632">
        <v>160911</v>
      </c>
      <c r="DE27" s="654"/>
      <c r="DF27" s="654"/>
      <c r="DG27" s="654"/>
      <c r="DH27" s="654"/>
      <c r="DI27" s="654"/>
      <c r="DJ27" s="654"/>
      <c r="DK27" s="655"/>
      <c r="DL27" s="632">
        <v>154138</v>
      </c>
      <c r="DM27" s="654"/>
      <c r="DN27" s="654"/>
      <c r="DO27" s="654"/>
      <c r="DP27" s="654"/>
      <c r="DQ27" s="654"/>
      <c r="DR27" s="654"/>
      <c r="DS27" s="654"/>
      <c r="DT27" s="654"/>
      <c r="DU27" s="654"/>
      <c r="DV27" s="655"/>
      <c r="DW27" s="628">
        <v>4.2</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92154</v>
      </c>
      <c r="S28" s="624"/>
      <c r="T28" s="624"/>
      <c r="U28" s="624"/>
      <c r="V28" s="624"/>
      <c r="W28" s="624"/>
      <c r="X28" s="624"/>
      <c r="Y28" s="625"/>
      <c r="Z28" s="626">
        <v>1.2</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702479</v>
      </c>
      <c r="CS28" s="624"/>
      <c r="CT28" s="624"/>
      <c r="CU28" s="624"/>
      <c r="CV28" s="624"/>
      <c r="CW28" s="624"/>
      <c r="CX28" s="624"/>
      <c r="CY28" s="625"/>
      <c r="CZ28" s="628">
        <v>9.1999999999999993</v>
      </c>
      <c r="DA28" s="656"/>
      <c r="DB28" s="656"/>
      <c r="DC28" s="658"/>
      <c r="DD28" s="632">
        <v>664844</v>
      </c>
      <c r="DE28" s="624"/>
      <c r="DF28" s="624"/>
      <c r="DG28" s="624"/>
      <c r="DH28" s="624"/>
      <c r="DI28" s="624"/>
      <c r="DJ28" s="624"/>
      <c r="DK28" s="625"/>
      <c r="DL28" s="632">
        <v>664844</v>
      </c>
      <c r="DM28" s="624"/>
      <c r="DN28" s="624"/>
      <c r="DO28" s="624"/>
      <c r="DP28" s="624"/>
      <c r="DQ28" s="624"/>
      <c r="DR28" s="624"/>
      <c r="DS28" s="624"/>
      <c r="DT28" s="624"/>
      <c r="DU28" s="624"/>
      <c r="DV28" s="625"/>
      <c r="DW28" s="628">
        <v>18.3</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24572</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702399</v>
      </c>
      <c r="CS29" s="654"/>
      <c r="CT29" s="654"/>
      <c r="CU29" s="654"/>
      <c r="CV29" s="654"/>
      <c r="CW29" s="654"/>
      <c r="CX29" s="654"/>
      <c r="CY29" s="655"/>
      <c r="CZ29" s="628">
        <v>9.1999999999999993</v>
      </c>
      <c r="DA29" s="656"/>
      <c r="DB29" s="656"/>
      <c r="DC29" s="658"/>
      <c r="DD29" s="632">
        <v>664764</v>
      </c>
      <c r="DE29" s="654"/>
      <c r="DF29" s="654"/>
      <c r="DG29" s="654"/>
      <c r="DH29" s="654"/>
      <c r="DI29" s="654"/>
      <c r="DJ29" s="654"/>
      <c r="DK29" s="655"/>
      <c r="DL29" s="632">
        <v>664764</v>
      </c>
      <c r="DM29" s="654"/>
      <c r="DN29" s="654"/>
      <c r="DO29" s="654"/>
      <c r="DP29" s="654"/>
      <c r="DQ29" s="654"/>
      <c r="DR29" s="654"/>
      <c r="DS29" s="654"/>
      <c r="DT29" s="654"/>
      <c r="DU29" s="654"/>
      <c r="DV29" s="655"/>
      <c r="DW29" s="628">
        <v>18.3</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735642</v>
      </c>
      <c r="S30" s="624"/>
      <c r="T30" s="624"/>
      <c r="U30" s="624"/>
      <c r="V30" s="624"/>
      <c r="W30" s="624"/>
      <c r="X30" s="624"/>
      <c r="Y30" s="625"/>
      <c r="Z30" s="626">
        <v>9.1999999999999993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682737</v>
      </c>
      <c r="CS30" s="624"/>
      <c r="CT30" s="624"/>
      <c r="CU30" s="624"/>
      <c r="CV30" s="624"/>
      <c r="CW30" s="624"/>
      <c r="CX30" s="624"/>
      <c r="CY30" s="625"/>
      <c r="CZ30" s="628">
        <v>9</v>
      </c>
      <c r="DA30" s="656"/>
      <c r="DB30" s="656"/>
      <c r="DC30" s="658"/>
      <c r="DD30" s="632">
        <v>645102</v>
      </c>
      <c r="DE30" s="624"/>
      <c r="DF30" s="624"/>
      <c r="DG30" s="624"/>
      <c r="DH30" s="624"/>
      <c r="DI30" s="624"/>
      <c r="DJ30" s="624"/>
      <c r="DK30" s="625"/>
      <c r="DL30" s="632">
        <v>645102</v>
      </c>
      <c r="DM30" s="624"/>
      <c r="DN30" s="624"/>
      <c r="DO30" s="624"/>
      <c r="DP30" s="624"/>
      <c r="DQ30" s="624"/>
      <c r="DR30" s="624"/>
      <c r="DS30" s="624"/>
      <c r="DT30" s="624"/>
      <c r="DU30" s="624"/>
      <c r="DV30" s="625"/>
      <c r="DW30" s="628">
        <v>17.7</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v>6223</v>
      </c>
      <c r="S31" s="624"/>
      <c r="T31" s="624"/>
      <c r="U31" s="624"/>
      <c r="V31" s="624"/>
      <c r="W31" s="624"/>
      <c r="X31" s="624"/>
      <c r="Y31" s="625"/>
      <c r="Z31" s="626">
        <v>0.1</v>
      </c>
      <c r="AA31" s="626"/>
      <c r="AB31" s="626"/>
      <c r="AC31" s="626"/>
      <c r="AD31" s="627">
        <v>6223</v>
      </c>
      <c r="AE31" s="627"/>
      <c r="AF31" s="627"/>
      <c r="AG31" s="627"/>
      <c r="AH31" s="627"/>
      <c r="AI31" s="627"/>
      <c r="AJ31" s="627"/>
      <c r="AK31" s="627"/>
      <c r="AL31" s="628">
        <v>0.2</v>
      </c>
      <c r="AM31" s="629"/>
      <c r="AN31" s="629"/>
      <c r="AO31" s="630"/>
      <c r="AP31" s="667" t="s">
        <v>299</v>
      </c>
      <c r="AQ31" s="668"/>
      <c r="AR31" s="668"/>
      <c r="AS31" s="668"/>
      <c r="AT31" s="673" t="s">
        <v>300</v>
      </c>
      <c r="AU31" s="206"/>
      <c r="AV31" s="206"/>
      <c r="AW31" s="206"/>
      <c r="AX31" s="609" t="s">
        <v>178</v>
      </c>
      <c r="AY31" s="610"/>
      <c r="AZ31" s="610"/>
      <c r="BA31" s="610"/>
      <c r="BB31" s="610"/>
      <c r="BC31" s="610"/>
      <c r="BD31" s="610"/>
      <c r="BE31" s="610"/>
      <c r="BF31" s="611"/>
      <c r="BG31" s="676">
        <v>99.9</v>
      </c>
      <c r="BH31" s="677"/>
      <c r="BI31" s="677"/>
      <c r="BJ31" s="677"/>
      <c r="BK31" s="677"/>
      <c r="BL31" s="677"/>
      <c r="BM31" s="618">
        <v>99.7</v>
      </c>
      <c r="BN31" s="677"/>
      <c r="BO31" s="677"/>
      <c r="BP31" s="677"/>
      <c r="BQ31" s="678"/>
      <c r="BR31" s="676">
        <v>99.9</v>
      </c>
      <c r="BS31" s="677"/>
      <c r="BT31" s="677"/>
      <c r="BU31" s="677"/>
      <c r="BV31" s="677"/>
      <c r="BW31" s="677"/>
      <c r="BX31" s="618">
        <v>99.7</v>
      </c>
      <c r="BY31" s="677"/>
      <c r="BZ31" s="677"/>
      <c r="CA31" s="677"/>
      <c r="CB31" s="678"/>
      <c r="CD31" s="663"/>
      <c r="CE31" s="664"/>
      <c r="CF31" s="620" t="s">
        <v>301</v>
      </c>
      <c r="CG31" s="621"/>
      <c r="CH31" s="621"/>
      <c r="CI31" s="621"/>
      <c r="CJ31" s="621"/>
      <c r="CK31" s="621"/>
      <c r="CL31" s="621"/>
      <c r="CM31" s="621"/>
      <c r="CN31" s="621"/>
      <c r="CO31" s="621"/>
      <c r="CP31" s="621"/>
      <c r="CQ31" s="622"/>
      <c r="CR31" s="623">
        <v>19662</v>
      </c>
      <c r="CS31" s="654"/>
      <c r="CT31" s="654"/>
      <c r="CU31" s="654"/>
      <c r="CV31" s="654"/>
      <c r="CW31" s="654"/>
      <c r="CX31" s="654"/>
      <c r="CY31" s="655"/>
      <c r="CZ31" s="628">
        <v>0.3</v>
      </c>
      <c r="DA31" s="656"/>
      <c r="DB31" s="656"/>
      <c r="DC31" s="658"/>
      <c r="DD31" s="632">
        <v>19662</v>
      </c>
      <c r="DE31" s="654"/>
      <c r="DF31" s="654"/>
      <c r="DG31" s="654"/>
      <c r="DH31" s="654"/>
      <c r="DI31" s="654"/>
      <c r="DJ31" s="654"/>
      <c r="DK31" s="655"/>
      <c r="DL31" s="632">
        <v>19662</v>
      </c>
      <c r="DM31" s="654"/>
      <c r="DN31" s="654"/>
      <c r="DO31" s="654"/>
      <c r="DP31" s="654"/>
      <c r="DQ31" s="654"/>
      <c r="DR31" s="654"/>
      <c r="DS31" s="654"/>
      <c r="DT31" s="654"/>
      <c r="DU31" s="654"/>
      <c r="DV31" s="655"/>
      <c r="DW31" s="628">
        <v>0.5</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749093</v>
      </c>
      <c r="S32" s="624"/>
      <c r="T32" s="624"/>
      <c r="U32" s="624"/>
      <c r="V32" s="624"/>
      <c r="W32" s="624"/>
      <c r="X32" s="624"/>
      <c r="Y32" s="625"/>
      <c r="Z32" s="626">
        <v>9.4</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303</v>
      </c>
      <c r="AX32" s="620" t="s">
        <v>304</v>
      </c>
      <c r="AY32" s="621"/>
      <c r="AZ32" s="621"/>
      <c r="BA32" s="621"/>
      <c r="BB32" s="621"/>
      <c r="BC32" s="621"/>
      <c r="BD32" s="621"/>
      <c r="BE32" s="621"/>
      <c r="BF32" s="622"/>
      <c r="BG32" s="679">
        <v>99.8</v>
      </c>
      <c r="BH32" s="654"/>
      <c r="BI32" s="654"/>
      <c r="BJ32" s="654"/>
      <c r="BK32" s="654"/>
      <c r="BL32" s="654"/>
      <c r="BM32" s="629">
        <v>99.5</v>
      </c>
      <c r="BN32" s="654"/>
      <c r="BO32" s="654"/>
      <c r="BP32" s="654"/>
      <c r="BQ32" s="680"/>
      <c r="BR32" s="679">
        <v>99.9</v>
      </c>
      <c r="BS32" s="654"/>
      <c r="BT32" s="654"/>
      <c r="BU32" s="654"/>
      <c r="BV32" s="654"/>
      <c r="BW32" s="654"/>
      <c r="BX32" s="629">
        <v>99.5</v>
      </c>
      <c r="BY32" s="654"/>
      <c r="BZ32" s="654"/>
      <c r="CA32" s="654"/>
      <c r="CB32" s="680"/>
      <c r="CD32" s="665"/>
      <c r="CE32" s="666"/>
      <c r="CF32" s="620" t="s">
        <v>305</v>
      </c>
      <c r="CG32" s="621"/>
      <c r="CH32" s="621"/>
      <c r="CI32" s="621"/>
      <c r="CJ32" s="621"/>
      <c r="CK32" s="621"/>
      <c r="CL32" s="621"/>
      <c r="CM32" s="621"/>
      <c r="CN32" s="621"/>
      <c r="CO32" s="621"/>
      <c r="CP32" s="621"/>
      <c r="CQ32" s="622"/>
      <c r="CR32" s="623">
        <v>80</v>
      </c>
      <c r="CS32" s="624"/>
      <c r="CT32" s="624"/>
      <c r="CU32" s="624"/>
      <c r="CV32" s="624"/>
      <c r="CW32" s="624"/>
      <c r="CX32" s="624"/>
      <c r="CY32" s="625"/>
      <c r="CZ32" s="628">
        <v>0</v>
      </c>
      <c r="DA32" s="656"/>
      <c r="DB32" s="656"/>
      <c r="DC32" s="658"/>
      <c r="DD32" s="632">
        <v>80</v>
      </c>
      <c r="DE32" s="624"/>
      <c r="DF32" s="624"/>
      <c r="DG32" s="624"/>
      <c r="DH32" s="624"/>
      <c r="DI32" s="624"/>
      <c r="DJ32" s="624"/>
      <c r="DK32" s="625"/>
      <c r="DL32" s="632">
        <v>80</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30305</v>
      </c>
      <c r="S33" s="624"/>
      <c r="T33" s="624"/>
      <c r="U33" s="624"/>
      <c r="V33" s="624"/>
      <c r="W33" s="624"/>
      <c r="X33" s="624"/>
      <c r="Y33" s="625"/>
      <c r="Z33" s="626">
        <v>0.4</v>
      </c>
      <c r="AA33" s="626"/>
      <c r="AB33" s="626"/>
      <c r="AC33" s="626"/>
      <c r="AD33" s="627">
        <v>3724</v>
      </c>
      <c r="AE33" s="627"/>
      <c r="AF33" s="627"/>
      <c r="AG33" s="627"/>
      <c r="AH33" s="627"/>
      <c r="AI33" s="627"/>
      <c r="AJ33" s="627"/>
      <c r="AK33" s="627"/>
      <c r="AL33" s="628">
        <v>0.1</v>
      </c>
      <c r="AM33" s="629"/>
      <c r="AN33" s="629"/>
      <c r="AO33" s="630"/>
      <c r="AP33" s="671"/>
      <c r="AQ33" s="672"/>
      <c r="AR33" s="672"/>
      <c r="AS33" s="672"/>
      <c r="AT33" s="675"/>
      <c r="AU33" s="207"/>
      <c r="AV33" s="207"/>
      <c r="AW33" s="207"/>
      <c r="AX33" s="644" t="s">
        <v>307</v>
      </c>
      <c r="AY33" s="645"/>
      <c r="AZ33" s="645"/>
      <c r="BA33" s="645"/>
      <c r="BB33" s="645"/>
      <c r="BC33" s="645"/>
      <c r="BD33" s="645"/>
      <c r="BE33" s="645"/>
      <c r="BF33" s="646"/>
      <c r="BG33" s="681">
        <v>100</v>
      </c>
      <c r="BH33" s="682"/>
      <c r="BI33" s="682"/>
      <c r="BJ33" s="682"/>
      <c r="BK33" s="682"/>
      <c r="BL33" s="682"/>
      <c r="BM33" s="683">
        <v>99.9</v>
      </c>
      <c r="BN33" s="682"/>
      <c r="BO33" s="682"/>
      <c r="BP33" s="682"/>
      <c r="BQ33" s="684"/>
      <c r="BR33" s="681">
        <v>100</v>
      </c>
      <c r="BS33" s="682"/>
      <c r="BT33" s="682"/>
      <c r="BU33" s="682"/>
      <c r="BV33" s="682"/>
      <c r="BW33" s="682"/>
      <c r="BX33" s="683">
        <v>99.9</v>
      </c>
      <c r="BY33" s="682"/>
      <c r="BZ33" s="682"/>
      <c r="CA33" s="682"/>
      <c r="CB33" s="684"/>
      <c r="CD33" s="620" t="s">
        <v>308</v>
      </c>
      <c r="CE33" s="621"/>
      <c r="CF33" s="621"/>
      <c r="CG33" s="621"/>
      <c r="CH33" s="621"/>
      <c r="CI33" s="621"/>
      <c r="CJ33" s="621"/>
      <c r="CK33" s="621"/>
      <c r="CL33" s="621"/>
      <c r="CM33" s="621"/>
      <c r="CN33" s="621"/>
      <c r="CO33" s="621"/>
      <c r="CP33" s="621"/>
      <c r="CQ33" s="622"/>
      <c r="CR33" s="623">
        <v>3975504</v>
      </c>
      <c r="CS33" s="654"/>
      <c r="CT33" s="654"/>
      <c r="CU33" s="654"/>
      <c r="CV33" s="654"/>
      <c r="CW33" s="654"/>
      <c r="CX33" s="654"/>
      <c r="CY33" s="655"/>
      <c r="CZ33" s="628">
        <v>52.2</v>
      </c>
      <c r="DA33" s="656"/>
      <c r="DB33" s="656"/>
      <c r="DC33" s="658"/>
      <c r="DD33" s="632">
        <v>2031353</v>
      </c>
      <c r="DE33" s="654"/>
      <c r="DF33" s="654"/>
      <c r="DG33" s="654"/>
      <c r="DH33" s="654"/>
      <c r="DI33" s="654"/>
      <c r="DJ33" s="654"/>
      <c r="DK33" s="655"/>
      <c r="DL33" s="632">
        <v>1285708</v>
      </c>
      <c r="DM33" s="654"/>
      <c r="DN33" s="654"/>
      <c r="DO33" s="654"/>
      <c r="DP33" s="654"/>
      <c r="DQ33" s="654"/>
      <c r="DR33" s="654"/>
      <c r="DS33" s="654"/>
      <c r="DT33" s="654"/>
      <c r="DU33" s="654"/>
      <c r="DV33" s="655"/>
      <c r="DW33" s="628">
        <v>35.299999999999997</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227173</v>
      </c>
      <c r="S34" s="624"/>
      <c r="T34" s="624"/>
      <c r="U34" s="624"/>
      <c r="V34" s="624"/>
      <c r="W34" s="624"/>
      <c r="X34" s="624"/>
      <c r="Y34" s="625"/>
      <c r="Z34" s="626">
        <v>2.9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1189345</v>
      </c>
      <c r="CS34" s="624"/>
      <c r="CT34" s="624"/>
      <c r="CU34" s="624"/>
      <c r="CV34" s="624"/>
      <c r="CW34" s="624"/>
      <c r="CX34" s="624"/>
      <c r="CY34" s="625"/>
      <c r="CZ34" s="628">
        <v>15.6</v>
      </c>
      <c r="DA34" s="656"/>
      <c r="DB34" s="656"/>
      <c r="DC34" s="658"/>
      <c r="DD34" s="632">
        <v>815075</v>
      </c>
      <c r="DE34" s="624"/>
      <c r="DF34" s="624"/>
      <c r="DG34" s="624"/>
      <c r="DH34" s="624"/>
      <c r="DI34" s="624"/>
      <c r="DJ34" s="624"/>
      <c r="DK34" s="625"/>
      <c r="DL34" s="632">
        <v>638266</v>
      </c>
      <c r="DM34" s="624"/>
      <c r="DN34" s="624"/>
      <c r="DO34" s="624"/>
      <c r="DP34" s="624"/>
      <c r="DQ34" s="624"/>
      <c r="DR34" s="624"/>
      <c r="DS34" s="624"/>
      <c r="DT34" s="624"/>
      <c r="DU34" s="624"/>
      <c r="DV34" s="625"/>
      <c r="DW34" s="628">
        <v>17.5</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544590</v>
      </c>
      <c r="S35" s="624"/>
      <c r="T35" s="624"/>
      <c r="U35" s="624"/>
      <c r="V35" s="624"/>
      <c r="W35" s="624"/>
      <c r="X35" s="624"/>
      <c r="Y35" s="625"/>
      <c r="Z35" s="626">
        <v>6.8</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131301</v>
      </c>
      <c r="CS35" s="654"/>
      <c r="CT35" s="654"/>
      <c r="CU35" s="654"/>
      <c r="CV35" s="654"/>
      <c r="CW35" s="654"/>
      <c r="CX35" s="654"/>
      <c r="CY35" s="655"/>
      <c r="CZ35" s="628">
        <v>1.7</v>
      </c>
      <c r="DA35" s="656"/>
      <c r="DB35" s="656"/>
      <c r="DC35" s="658"/>
      <c r="DD35" s="632">
        <v>116864</v>
      </c>
      <c r="DE35" s="654"/>
      <c r="DF35" s="654"/>
      <c r="DG35" s="654"/>
      <c r="DH35" s="654"/>
      <c r="DI35" s="654"/>
      <c r="DJ35" s="654"/>
      <c r="DK35" s="655"/>
      <c r="DL35" s="632">
        <v>116582</v>
      </c>
      <c r="DM35" s="654"/>
      <c r="DN35" s="654"/>
      <c r="DO35" s="654"/>
      <c r="DP35" s="654"/>
      <c r="DQ35" s="654"/>
      <c r="DR35" s="654"/>
      <c r="DS35" s="654"/>
      <c r="DT35" s="654"/>
      <c r="DU35" s="654"/>
      <c r="DV35" s="655"/>
      <c r="DW35" s="628">
        <v>3.2</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225814</v>
      </c>
      <c r="S36" s="624"/>
      <c r="T36" s="624"/>
      <c r="U36" s="624"/>
      <c r="V36" s="624"/>
      <c r="W36" s="624"/>
      <c r="X36" s="624"/>
      <c r="Y36" s="625"/>
      <c r="Z36" s="626">
        <v>2.8</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479576</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8240</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1939425</v>
      </c>
      <c r="CS36" s="624"/>
      <c r="CT36" s="624"/>
      <c r="CU36" s="624"/>
      <c r="CV36" s="624"/>
      <c r="CW36" s="624"/>
      <c r="CX36" s="624"/>
      <c r="CY36" s="625"/>
      <c r="CZ36" s="628">
        <v>25.4</v>
      </c>
      <c r="DA36" s="656"/>
      <c r="DB36" s="656"/>
      <c r="DC36" s="658"/>
      <c r="DD36" s="632">
        <v>684500</v>
      </c>
      <c r="DE36" s="624"/>
      <c r="DF36" s="624"/>
      <c r="DG36" s="624"/>
      <c r="DH36" s="624"/>
      <c r="DI36" s="624"/>
      <c r="DJ36" s="624"/>
      <c r="DK36" s="625"/>
      <c r="DL36" s="632">
        <v>251006</v>
      </c>
      <c r="DM36" s="624"/>
      <c r="DN36" s="624"/>
      <c r="DO36" s="624"/>
      <c r="DP36" s="624"/>
      <c r="DQ36" s="624"/>
      <c r="DR36" s="624"/>
      <c r="DS36" s="624"/>
      <c r="DT36" s="624"/>
      <c r="DU36" s="624"/>
      <c r="DV36" s="625"/>
      <c r="DW36" s="628">
        <v>6.9</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140019</v>
      </c>
      <c r="S37" s="624"/>
      <c r="T37" s="624"/>
      <c r="U37" s="624"/>
      <c r="V37" s="624"/>
      <c r="W37" s="624"/>
      <c r="X37" s="624"/>
      <c r="Y37" s="625"/>
      <c r="Z37" s="626">
        <v>1.8</v>
      </c>
      <c r="AA37" s="626"/>
      <c r="AB37" s="626"/>
      <c r="AC37" s="626"/>
      <c r="AD37" s="627">
        <v>14262</v>
      </c>
      <c r="AE37" s="627"/>
      <c r="AF37" s="627"/>
      <c r="AG37" s="627"/>
      <c r="AH37" s="627"/>
      <c r="AI37" s="627"/>
      <c r="AJ37" s="627"/>
      <c r="AK37" s="627"/>
      <c r="AL37" s="628">
        <v>0.4</v>
      </c>
      <c r="AM37" s="629"/>
      <c r="AN37" s="629"/>
      <c r="AO37" s="630"/>
      <c r="AQ37" s="689" t="s">
        <v>320</v>
      </c>
      <c r="AR37" s="690"/>
      <c r="AS37" s="690"/>
      <c r="AT37" s="690"/>
      <c r="AU37" s="690"/>
      <c r="AV37" s="690"/>
      <c r="AW37" s="690"/>
      <c r="AX37" s="690"/>
      <c r="AY37" s="691"/>
      <c r="AZ37" s="623">
        <v>111500</v>
      </c>
      <c r="BA37" s="624"/>
      <c r="BB37" s="624"/>
      <c r="BC37" s="624"/>
      <c r="BD37" s="654"/>
      <c r="BE37" s="654"/>
      <c r="BF37" s="680"/>
      <c r="BG37" s="620" t="s">
        <v>321</v>
      </c>
      <c r="BH37" s="621"/>
      <c r="BI37" s="621"/>
      <c r="BJ37" s="621"/>
      <c r="BK37" s="621"/>
      <c r="BL37" s="621"/>
      <c r="BM37" s="621"/>
      <c r="BN37" s="621"/>
      <c r="BO37" s="621"/>
      <c r="BP37" s="621"/>
      <c r="BQ37" s="621"/>
      <c r="BR37" s="621"/>
      <c r="BS37" s="621"/>
      <c r="BT37" s="621"/>
      <c r="BU37" s="622"/>
      <c r="BV37" s="623">
        <v>-2280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4851</v>
      </c>
      <c r="CS37" s="654"/>
      <c r="CT37" s="654"/>
      <c r="CU37" s="654"/>
      <c r="CV37" s="654"/>
      <c r="CW37" s="654"/>
      <c r="CX37" s="654"/>
      <c r="CY37" s="655"/>
      <c r="CZ37" s="628">
        <v>0.1</v>
      </c>
      <c r="DA37" s="656"/>
      <c r="DB37" s="656"/>
      <c r="DC37" s="658"/>
      <c r="DD37" s="632">
        <v>3683</v>
      </c>
      <c r="DE37" s="654"/>
      <c r="DF37" s="654"/>
      <c r="DG37" s="654"/>
      <c r="DH37" s="654"/>
      <c r="DI37" s="654"/>
      <c r="DJ37" s="654"/>
      <c r="DK37" s="655"/>
      <c r="DL37" s="632">
        <v>3640</v>
      </c>
      <c r="DM37" s="654"/>
      <c r="DN37" s="654"/>
      <c r="DO37" s="654"/>
      <c r="DP37" s="654"/>
      <c r="DQ37" s="654"/>
      <c r="DR37" s="654"/>
      <c r="DS37" s="654"/>
      <c r="DT37" s="654"/>
      <c r="DU37" s="654"/>
      <c r="DV37" s="655"/>
      <c r="DW37" s="628">
        <v>0.1</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1286020</v>
      </c>
      <c r="S38" s="624"/>
      <c r="T38" s="624"/>
      <c r="U38" s="624"/>
      <c r="V38" s="624"/>
      <c r="W38" s="624"/>
      <c r="X38" s="624"/>
      <c r="Y38" s="625"/>
      <c r="Z38" s="626">
        <v>16.100000000000001</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17018</v>
      </c>
      <c r="BA38" s="624"/>
      <c r="BB38" s="624"/>
      <c r="BC38" s="624"/>
      <c r="BD38" s="654"/>
      <c r="BE38" s="654"/>
      <c r="BF38" s="680"/>
      <c r="BG38" s="620" t="s">
        <v>325</v>
      </c>
      <c r="BH38" s="621"/>
      <c r="BI38" s="621"/>
      <c r="BJ38" s="621"/>
      <c r="BK38" s="621"/>
      <c r="BL38" s="621"/>
      <c r="BM38" s="621"/>
      <c r="BN38" s="621"/>
      <c r="BO38" s="621"/>
      <c r="BP38" s="621"/>
      <c r="BQ38" s="621"/>
      <c r="BR38" s="621"/>
      <c r="BS38" s="621"/>
      <c r="BT38" s="621"/>
      <c r="BU38" s="622"/>
      <c r="BV38" s="623">
        <v>855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351058</v>
      </c>
      <c r="CS38" s="624"/>
      <c r="CT38" s="624"/>
      <c r="CU38" s="624"/>
      <c r="CV38" s="624"/>
      <c r="CW38" s="624"/>
      <c r="CX38" s="624"/>
      <c r="CY38" s="625"/>
      <c r="CZ38" s="628">
        <v>4.5999999999999996</v>
      </c>
      <c r="DA38" s="656"/>
      <c r="DB38" s="656"/>
      <c r="DC38" s="658"/>
      <c r="DD38" s="632">
        <v>279855</v>
      </c>
      <c r="DE38" s="624"/>
      <c r="DF38" s="624"/>
      <c r="DG38" s="624"/>
      <c r="DH38" s="624"/>
      <c r="DI38" s="624"/>
      <c r="DJ38" s="624"/>
      <c r="DK38" s="625"/>
      <c r="DL38" s="632">
        <v>279854</v>
      </c>
      <c r="DM38" s="624"/>
      <c r="DN38" s="624"/>
      <c r="DO38" s="624"/>
      <c r="DP38" s="624"/>
      <c r="DQ38" s="624"/>
      <c r="DR38" s="624"/>
      <c r="DS38" s="624"/>
      <c r="DT38" s="624"/>
      <c r="DU38" s="624"/>
      <c r="DV38" s="625"/>
      <c r="DW38" s="628">
        <v>7.7</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4"/>
      <c r="BE39" s="654"/>
      <c r="BF39" s="680"/>
      <c r="BG39" s="620" t="s">
        <v>329</v>
      </c>
      <c r="BH39" s="621"/>
      <c r="BI39" s="621"/>
      <c r="BJ39" s="621"/>
      <c r="BK39" s="621"/>
      <c r="BL39" s="621"/>
      <c r="BM39" s="621"/>
      <c r="BN39" s="621"/>
      <c r="BO39" s="621"/>
      <c r="BP39" s="621"/>
      <c r="BQ39" s="621"/>
      <c r="BR39" s="621"/>
      <c r="BS39" s="621"/>
      <c r="BT39" s="621"/>
      <c r="BU39" s="622"/>
      <c r="BV39" s="623">
        <v>1275</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364072</v>
      </c>
      <c r="CS39" s="654"/>
      <c r="CT39" s="654"/>
      <c r="CU39" s="654"/>
      <c r="CV39" s="654"/>
      <c r="CW39" s="654"/>
      <c r="CX39" s="654"/>
      <c r="CY39" s="655"/>
      <c r="CZ39" s="628">
        <v>4.8</v>
      </c>
      <c r="DA39" s="656"/>
      <c r="DB39" s="656"/>
      <c r="DC39" s="658"/>
      <c r="DD39" s="632">
        <v>135059</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7720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4"/>
      <c r="BE40" s="654"/>
      <c r="BF40" s="680"/>
      <c r="BG40" s="669" t="s">
        <v>333</v>
      </c>
      <c r="BH40" s="670"/>
      <c r="BI40" s="670"/>
      <c r="BJ40" s="670"/>
      <c r="BK40" s="670"/>
      <c r="BL40" s="211"/>
      <c r="BM40" s="621" t="s">
        <v>334</v>
      </c>
      <c r="BN40" s="621"/>
      <c r="BO40" s="621"/>
      <c r="BP40" s="621"/>
      <c r="BQ40" s="621"/>
      <c r="BR40" s="621"/>
      <c r="BS40" s="621"/>
      <c r="BT40" s="621"/>
      <c r="BU40" s="622"/>
      <c r="BV40" s="623">
        <v>118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303</v>
      </c>
      <c r="CS40" s="624"/>
      <c r="CT40" s="624"/>
      <c r="CU40" s="624"/>
      <c r="CV40" s="624"/>
      <c r="CW40" s="624"/>
      <c r="CX40" s="624"/>
      <c r="CY40" s="625"/>
      <c r="CZ40" s="628">
        <v>0</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4" t="s">
        <v>336</v>
      </c>
      <c r="C41" s="645"/>
      <c r="D41" s="645"/>
      <c r="E41" s="645"/>
      <c r="F41" s="645"/>
      <c r="G41" s="645"/>
      <c r="H41" s="645"/>
      <c r="I41" s="645"/>
      <c r="J41" s="645"/>
      <c r="K41" s="645"/>
      <c r="L41" s="645"/>
      <c r="M41" s="645"/>
      <c r="N41" s="645"/>
      <c r="O41" s="645"/>
      <c r="P41" s="645"/>
      <c r="Q41" s="646"/>
      <c r="R41" s="698">
        <v>7966627</v>
      </c>
      <c r="S41" s="699"/>
      <c r="T41" s="699"/>
      <c r="U41" s="699"/>
      <c r="V41" s="699"/>
      <c r="W41" s="699"/>
      <c r="X41" s="699"/>
      <c r="Y41" s="700"/>
      <c r="Z41" s="701">
        <v>100</v>
      </c>
      <c r="AA41" s="701"/>
      <c r="AB41" s="701"/>
      <c r="AC41" s="701"/>
      <c r="AD41" s="702">
        <v>3632530</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72558</v>
      </c>
      <c r="BA41" s="624"/>
      <c r="BB41" s="624"/>
      <c r="BC41" s="624"/>
      <c r="BD41" s="654"/>
      <c r="BE41" s="654"/>
      <c r="BF41" s="680"/>
      <c r="BG41" s="669"/>
      <c r="BH41" s="670"/>
      <c r="BI41" s="670"/>
      <c r="BJ41" s="670"/>
      <c r="BK41" s="670"/>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278500</v>
      </c>
      <c r="BA42" s="699"/>
      <c r="BB42" s="699"/>
      <c r="BC42" s="699"/>
      <c r="BD42" s="682"/>
      <c r="BE42" s="682"/>
      <c r="BF42" s="684"/>
      <c r="BG42" s="671"/>
      <c r="BH42" s="672"/>
      <c r="BI42" s="672"/>
      <c r="BJ42" s="672"/>
      <c r="BK42" s="672"/>
      <c r="BL42" s="212"/>
      <c r="BM42" s="645" t="s">
        <v>341</v>
      </c>
      <c r="BN42" s="645"/>
      <c r="BO42" s="645"/>
      <c r="BP42" s="645"/>
      <c r="BQ42" s="645"/>
      <c r="BR42" s="645"/>
      <c r="BS42" s="645"/>
      <c r="BT42" s="645"/>
      <c r="BU42" s="646"/>
      <c r="BV42" s="698">
        <v>401</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992905</v>
      </c>
      <c r="CS42" s="654"/>
      <c r="CT42" s="654"/>
      <c r="CU42" s="654"/>
      <c r="CV42" s="654"/>
      <c r="CW42" s="654"/>
      <c r="CX42" s="654"/>
      <c r="CY42" s="655"/>
      <c r="CZ42" s="628">
        <v>13</v>
      </c>
      <c r="DA42" s="656"/>
      <c r="DB42" s="656"/>
      <c r="DC42" s="658"/>
      <c r="DD42" s="632">
        <v>156063</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38033</v>
      </c>
      <c r="CS43" s="654"/>
      <c r="CT43" s="654"/>
      <c r="CU43" s="654"/>
      <c r="CV43" s="654"/>
      <c r="CW43" s="654"/>
      <c r="CX43" s="654"/>
      <c r="CY43" s="655"/>
      <c r="CZ43" s="628">
        <v>0.5</v>
      </c>
      <c r="DA43" s="656"/>
      <c r="DB43" s="656"/>
      <c r="DC43" s="658"/>
      <c r="DD43" s="632">
        <v>38033</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956704</v>
      </c>
      <c r="CS44" s="624"/>
      <c r="CT44" s="624"/>
      <c r="CU44" s="624"/>
      <c r="CV44" s="624"/>
      <c r="CW44" s="624"/>
      <c r="CX44" s="624"/>
      <c r="CY44" s="625"/>
      <c r="CZ44" s="628">
        <v>12.6</v>
      </c>
      <c r="DA44" s="629"/>
      <c r="DB44" s="629"/>
      <c r="DC44" s="635"/>
      <c r="DD44" s="632">
        <v>151381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485586</v>
      </c>
      <c r="CS45" s="654"/>
      <c r="CT45" s="654"/>
      <c r="CU45" s="654"/>
      <c r="CV45" s="654"/>
      <c r="CW45" s="654"/>
      <c r="CX45" s="654"/>
      <c r="CY45" s="655"/>
      <c r="CZ45" s="628">
        <v>6.4</v>
      </c>
      <c r="DA45" s="656"/>
      <c r="DB45" s="656"/>
      <c r="DC45" s="658"/>
      <c r="DD45" s="632">
        <v>12521</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445111</v>
      </c>
      <c r="CS46" s="624"/>
      <c r="CT46" s="624"/>
      <c r="CU46" s="624"/>
      <c r="CV46" s="624"/>
      <c r="CW46" s="624"/>
      <c r="CX46" s="624"/>
      <c r="CY46" s="625"/>
      <c r="CZ46" s="628">
        <v>5.8</v>
      </c>
      <c r="DA46" s="629"/>
      <c r="DB46" s="629"/>
      <c r="DC46" s="635"/>
      <c r="DD46" s="632">
        <v>138607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36201</v>
      </c>
      <c r="CS47" s="654"/>
      <c r="CT47" s="654"/>
      <c r="CU47" s="654"/>
      <c r="CV47" s="654"/>
      <c r="CW47" s="654"/>
      <c r="CX47" s="654"/>
      <c r="CY47" s="655"/>
      <c r="CZ47" s="628">
        <v>0.5</v>
      </c>
      <c r="DA47" s="656"/>
      <c r="DB47" s="656"/>
      <c r="DC47" s="658"/>
      <c r="DD47" s="632">
        <v>4682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7620567</v>
      </c>
      <c r="CS49" s="682"/>
      <c r="CT49" s="682"/>
      <c r="CU49" s="682"/>
      <c r="CV49" s="682"/>
      <c r="CW49" s="682"/>
      <c r="CX49" s="682"/>
      <c r="CY49" s="711"/>
      <c r="CZ49" s="703">
        <v>100</v>
      </c>
      <c r="DA49" s="712"/>
      <c r="DB49" s="712"/>
      <c r="DC49" s="713"/>
      <c r="DD49" s="714">
        <v>4154078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GIxDNMIjz3h0jh6NiG48qrGiEpGdJ/0MH2E4TGAzaxxMdQOvczXCg5Ea1bqKNy7QlYWDWmniBOZvvobh4X6ug==" saltValue="2yeanv6CI61AR5h04iUhH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G7" sqref="BG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353</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354</v>
      </c>
      <c r="DK2" s="737"/>
      <c r="DL2" s="737"/>
      <c r="DM2" s="737"/>
      <c r="DN2" s="737"/>
      <c r="DO2" s="738"/>
      <c r="DP2" s="216"/>
      <c r="DQ2" s="736" t="s">
        <v>355</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9" t="s">
        <v>356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357</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15">
      <c r="A5" s="729" t="s">
        <v>358</v>
      </c>
      <c r="B5" s="730"/>
      <c r="C5" s="730"/>
      <c r="D5" s="730"/>
      <c r="E5" s="730"/>
      <c r="F5" s="730"/>
      <c r="G5" s="730"/>
      <c r="H5" s="730"/>
      <c r="I5" s="730"/>
      <c r="J5" s="730"/>
      <c r="K5" s="730"/>
      <c r="L5" s="730"/>
      <c r="M5" s="730"/>
      <c r="N5" s="730"/>
      <c r="O5" s="730"/>
      <c r="P5" s="731"/>
      <c r="Q5" s="725" t="s">
        <v>359</v>
      </c>
      <c r="R5" s="721"/>
      <c r="S5" s="721"/>
      <c r="T5" s="721"/>
      <c r="U5" s="722"/>
      <c r="V5" s="725" t="s">
        <v>360</v>
      </c>
      <c r="W5" s="721"/>
      <c r="X5" s="721"/>
      <c r="Y5" s="721"/>
      <c r="Z5" s="722"/>
      <c r="AA5" s="725" t="s">
        <v>361</v>
      </c>
      <c r="AB5" s="721"/>
      <c r="AC5" s="721"/>
      <c r="AD5" s="721"/>
      <c r="AE5" s="721"/>
      <c r="AF5" s="741" t="s">
        <v>362</v>
      </c>
      <c r="AG5" s="721"/>
      <c r="AH5" s="721"/>
      <c r="AI5" s="721"/>
      <c r="AJ5" s="727"/>
      <c r="AK5" s="721" t="s">
        <v>363</v>
      </c>
      <c r="AL5" s="721"/>
      <c r="AM5" s="721"/>
      <c r="AN5" s="721"/>
      <c r="AO5" s="722"/>
      <c r="AP5" s="725" t="s">
        <v>364</v>
      </c>
      <c r="AQ5" s="721"/>
      <c r="AR5" s="721"/>
      <c r="AS5" s="721"/>
      <c r="AT5" s="722"/>
      <c r="AU5" s="725" t="s">
        <v>365</v>
      </c>
      <c r="AV5" s="721"/>
      <c r="AW5" s="721"/>
      <c r="AX5" s="721"/>
      <c r="AY5" s="727"/>
      <c r="AZ5" s="220"/>
      <c r="BA5" s="220"/>
      <c r="BB5" s="220"/>
      <c r="BC5" s="220"/>
      <c r="BD5" s="220"/>
      <c r="BE5" s="221"/>
      <c r="BF5" s="221"/>
      <c r="BG5" s="221"/>
      <c r="BH5" s="221"/>
      <c r="BI5" s="221"/>
      <c r="BJ5" s="221"/>
      <c r="BK5" s="221"/>
      <c r="BL5" s="221"/>
      <c r="BM5" s="221"/>
      <c r="BN5" s="221"/>
      <c r="BO5" s="221"/>
      <c r="BP5" s="221"/>
      <c r="BQ5" s="729" t="s">
        <v>366</v>
      </c>
      <c r="BR5" s="730"/>
      <c r="BS5" s="730"/>
      <c r="BT5" s="730"/>
      <c r="BU5" s="730"/>
      <c r="BV5" s="730"/>
      <c r="BW5" s="730"/>
      <c r="BX5" s="730"/>
      <c r="BY5" s="730"/>
      <c r="BZ5" s="730"/>
      <c r="CA5" s="730"/>
      <c r="CB5" s="730"/>
      <c r="CC5" s="730"/>
      <c r="CD5" s="730"/>
      <c r="CE5" s="730"/>
      <c r="CF5" s="730"/>
      <c r="CG5" s="731"/>
      <c r="CH5" s="725" t="s">
        <v>367</v>
      </c>
      <c r="CI5" s="721"/>
      <c r="CJ5" s="721"/>
      <c r="CK5" s="721"/>
      <c r="CL5" s="722"/>
      <c r="CM5" s="725" t="s">
        <v>368</v>
      </c>
      <c r="CN5" s="721"/>
      <c r="CO5" s="721"/>
      <c r="CP5" s="721"/>
      <c r="CQ5" s="722"/>
      <c r="CR5" s="725" t="s">
        <v>369</v>
      </c>
      <c r="CS5" s="721"/>
      <c r="CT5" s="721"/>
      <c r="CU5" s="721"/>
      <c r="CV5" s="722"/>
      <c r="CW5" s="725" t="s">
        <v>370</v>
      </c>
      <c r="CX5" s="721"/>
      <c r="CY5" s="721"/>
      <c r="CZ5" s="721"/>
      <c r="DA5" s="722"/>
      <c r="DB5" s="725" t="s">
        <v>371</v>
      </c>
      <c r="DC5" s="721"/>
      <c r="DD5" s="721"/>
      <c r="DE5" s="721"/>
      <c r="DF5" s="722"/>
      <c r="DG5" s="774" t="s">
        <v>372</v>
      </c>
      <c r="DH5" s="775"/>
      <c r="DI5" s="775"/>
      <c r="DJ5" s="775"/>
      <c r="DK5" s="776"/>
      <c r="DL5" s="774" t="s">
        <v>373</v>
      </c>
      <c r="DM5" s="775"/>
      <c r="DN5" s="775"/>
      <c r="DO5" s="775"/>
      <c r="DP5" s="776"/>
      <c r="DQ5" s="725" t="s">
        <v>374</v>
      </c>
      <c r="DR5" s="721"/>
      <c r="DS5" s="721"/>
      <c r="DT5" s="721"/>
      <c r="DU5" s="722"/>
      <c r="DV5" s="725" t="s">
        <v>365</v>
      </c>
      <c r="DW5" s="721"/>
      <c r="DX5" s="721"/>
      <c r="DY5" s="721"/>
      <c r="DZ5" s="727"/>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15">
      <c r="A7" s="224">
        <v>1</v>
      </c>
      <c r="B7" s="760" t="s">
        <v>375</v>
      </c>
      <c r="C7" s="761"/>
      <c r="D7" s="761"/>
      <c r="E7" s="761"/>
      <c r="F7" s="761"/>
      <c r="G7" s="761"/>
      <c r="H7" s="761"/>
      <c r="I7" s="761"/>
      <c r="J7" s="761"/>
      <c r="K7" s="761"/>
      <c r="L7" s="761"/>
      <c r="M7" s="761"/>
      <c r="N7" s="761"/>
      <c r="O7" s="761"/>
      <c r="P7" s="762"/>
      <c r="Q7" s="763">
        <v>7964</v>
      </c>
      <c r="R7" s="764"/>
      <c r="S7" s="764"/>
      <c r="T7" s="764"/>
      <c r="U7" s="764"/>
      <c r="V7" s="764">
        <v>7620</v>
      </c>
      <c r="W7" s="764"/>
      <c r="X7" s="764"/>
      <c r="Y7" s="764"/>
      <c r="Z7" s="764"/>
      <c r="AA7" s="764">
        <v>344</v>
      </c>
      <c r="AB7" s="764"/>
      <c r="AC7" s="764"/>
      <c r="AD7" s="764"/>
      <c r="AE7" s="765"/>
      <c r="AF7" s="766">
        <v>257</v>
      </c>
      <c r="AG7" s="767"/>
      <c r="AH7" s="767"/>
      <c r="AI7" s="767"/>
      <c r="AJ7" s="768"/>
      <c r="AK7" s="769">
        <v>545</v>
      </c>
      <c r="AL7" s="770"/>
      <c r="AM7" s="770"/>
      <c r="AN7" s="770"/>
      <c r="AO7" s="770"/>
      <c r="AP7" s="770">
        <v>6208</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t="s">
        <v>548</v>
      </c>
      <c r="BT7" s="747"/>
      <c r="BU7" s="747"/>
      <c r="BV7" s="747"/>
      <c r="BW7" s="747"/>
      <c r="BX7" s="747"/>
      <c r="BY7" s="747"/>
      <c r="BZ7" s="747"/>
      <c r="CA7" s="747"/>
      <c r="CB7" s="747"/>
      <c r="CC7" s="747"/>
      <c r="CD7" s="747"/>
      <c r="CE7" s="747"/>
      <c r="CF7" s="747"/>
      <c r="CG7" s="773"/>
      <c r="CH7" s="743">
        <v>6</v>
      </c>
      <c r="CI7" s="744"/>
      <c r="CJ7" s="744"/>
      <c r="CK7" s="744"/>
      <c r="CL7" s="745"/>
      <c r="CM7" s="743">
        <v>137</v>
      </c>
      <c r="CN7" s="744"/>
      <c r="CO7" s="744"/>
      <c r="CP7" s="744"/>
      <c r="CQ7" s="745"/>
      <c r="CR7" s="743">
        <v>3</v>
      </c>
      <c r="CS7" s="744"/>
      <c r="CT7" s="744"/>
      <c r="CU7" s="744"/>
      <c r="CV7" s="745"/>
      <c r="CW7" s="743" t="s">
        <v>552</v>
      </c>
      <c r="CX7" s="744"/>
      <c r="CY7" s="744"/>
      <c r="CZ7" s="744"/>
      <c r="DA7" s="745"/>
      <c r="DB7" s="743">
        <v>45</v>
      </c>
      <c r="DC7" s="744"/>
      <c r="DD7" s="744"/>
      <c r="DE7" s="744"/>
      <c r="DF7" s="745"/>
      <c r="DG7" s="743"/>
      <c r="DH7" s="744"/>
      <c r="DI7" s="744"/>
      <c r="DJ7" s="744"/>
      <c r="DK7" s="745"/>
      <c r="DL7" s="743" t="s">
        <v>552</v>
      </c>
      <c r="DM7" s="744"/>
      <c r="DN7" s="744"/>
      <c r="DO7" s="744"/>
      <c r="DP7" s="745"/>
      <c r="DQ7" s="743" t="s">
        <v>552</v>
      </c>
      <c r="DR7" s="744"/>
      <c r="DS7" s="744"/>
      <c r="DT7" s="744"/>
      <c r="DU7" s="745"/>
      <c r="DV7" s="746"/>
      <c r="DW7" s="747"/>
      <c r="DX7" s="747"/>
      <c r="DY7" s="747"/>
      <c r="DZ7" s="748"/>
      <c r="EA7" s="222"/>
    </row>
    <row r="8" spans="1:131" s="223" customFormat="1" ht="26.25" customHeight="1" x14ac:dyDescent="0.15">
      <c r="A8" s="226">
        <v>2</v>
      </c>
      <c r="B8" s="749" t="s">
        <v>376</v>
      </c>
      <c r="C8" s="750"/>
      <c r="D8" s="750"/>
      <c r="E8" s="750"/>
      <c r="F8" s="750"/>
      <c r="G8" s="750"/>
      <c r="H8" s="750"/>
      <c r="I8" s="750"/>
      <c r="J8" s="750"/>
      <c r="K8" s="750"/>
      <c r="L8" s="750"/>
      <c r="M8" s="750"/>
      <c r="N8" s="750"/>
      <c r="O8" s="750"/>
      <c r="P8" s="751"/>
      <c r="Q8" s="752">
        <v>2</v>
      </c>
      <c r="R8" s="753"/>
      <c r="S8" s="753"/>
      <c r="T8" s="753"/>
      <c r="U8" s="753"/>
      <c r="V8" s="753">
        <v>0</v>
      </c>
      <c r="W8" s="753"/>
      <c r="X8" s="753"/>
      <c r="Y8" s="753"/>
      <c r="Z8" s="753"/>
      <c r="AA8" s="753">
        <v>2</v>
      </c>
      <c r="AB8" s="753"/>
      <c r="AC8" s="753"/>
      <c r="AD8" s="753"/>
      <c r="AE8" s="754"/>
      <c r="AF8" s="755">
        <v>2</v>
      </c>
      <c r="AG8" s="756"/>
      <c r="AH8" s="756"/>
      <c r="AI8" s="756"/>
      <c r="AJ8" s="757"/>
      <c r="AK8" s="758" t="s">
        <v>547</v>
      </c>
      <c r="AL8" s="759"/>
      <c r="AM8" s="759"/>
      <c r="AN8" s="759"/>
      <c r="AO8" s="759"/>
      <c r="AP8" s="759" t="s">
        <v>547</v>
      </c>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t="s">
        <v>549</v>
      </c>
      <c r="BT8" s="783"/>
      <c r="BU8" s="783"/>
      <c r="BV8" s="783"/>
      <c r="BW8" s="783"/>
      <c r="BX8" s="783"/>
      <c r="BY8" s="783"/>
      <c r="BZ8" s="783"/>
      <c r="CA8" s="783"/>
      <c r="CB8" s="783"/>
      <c r="CC8" s="783"/>
      <c r="CD8" s="783"/>
      <c r="CE8" s="783"/>
      <c r="CF8" s="783"/>
      <c r="CG8" s="784"/>
      <c r="CH8" s="785">
        <v>7</v>
      </c>
      <c r="CI8" s="786"/>
      <c r="CJ8" s="786"/>
      <c r="CK8" s="786"/>
      <c r="CL8" s="787"/>
      <c r="CM8" s="785">
        <v>572</v>
      </c>
      <c r="CN8" s="786"/>
      <c r="CO8" s="786"/>
      <c r="CP8" s="786"/>
      <c r="CQ8" s="787"/>
      <c r="CR8" s="785">
        <v>90</v>
      </c>
      <c r="CS8" s="786"/>
      <c r="CT8" s="786"/>
      <c r="CU8" s="786"/>
      <c r="CV8" s="787"/>
      <c r="CW8" s="785" t="s">
        <v>552</v>
      </c>
      <c r="CX8" s="786"/>
      <c r="CY8" s="786"/>
      <c r="CZ8" s="786"/>
      <c r="DA8" s="787"/>
      <c r="DB8" s="785" t="s">
        <v>552</v>
      </c>
      <c r="DC8" s="786"/>
      <c r="DD8" s="786"/>
      <c r="DE8" s="786"/>
      <c r="DF8" s="787"/>
      <c r="DG8" s="785" t="s">
        <v>552</v>
      </c>
      <c r="DH8" s="786"/>
      <c r="DI8" s="786"/>
      <c r="DJ8" s="786"/>
      <c r="DK8" s="787"/>
      <c r="DL8" s="785" t="s">
        <v>552</v>
      </c>
      <c r="DM8" s="786"/>
      <c r="DN8" s="786"/>
      <c r="DO8" s="786"/>
      <c r="DP8" s="787"/>
      <c r="DQ8" s="785" t="s">
        <v>552</v>
      </c>
      <c r="DR8" s="786"/>
      <c r="DS8" s="786"/>
      <c r="DT8" s="786"/>
      <c r="DU8" s="787"/>
      <c r="DV8" s="782"/>
      <c r="DW8" s="783"/>
      <c r="DX8" s="783"/>
      <c r="DY8" s="783"/>
      <c r="DZ8" s="788"/>
      <c r="EA8" s="222"/>
    </row>
    <row r="9" spans="1:131" s="223" customFormat="1" ht="26.25" customHeight="1" x14ac:dyDescent="0.15">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15">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15">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15">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15">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15">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15">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15">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15">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15">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15">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15">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15">
      <c r="A22" s="226">
        <v>16</v>
      </c>
      <c r="B22" s="749"/>
      <c r="C22" s="750"/>
      <c r="D22" s="750"/>
      <c r="E22" s="750"/>
      <c r="F22" s="750"/>
      <c r="G22" s="750"/>
      <c r="H22" s="750"/>
      <c r="I22" s="750"/>
      <c r="J22" s="750"/>
      <c r="K22" s="750"/>
      <c r="L22" s="750"/>
      <c r="M22" s="750"/>
      <c r="N22" s="750"/>
      <c r="O22" s="750"/>
      <c r="P22" s="751"/>
      <c r="Q22" s="800"/>
      <c r="R22" s="801"/>
      <c r="S22" s="801"/>
      <c r="T22" s="801"/>
      <c r="U22" s="801"/>
      <c r="V22" s="801"/>
      <c r="W22" s="801"/>
      <c r="X22" s="801"/>
      <c r="Y22" s="801"/>
      <c r="Z22" s="801"/>
      <c r="AA22" s="801"/>
      <c r="AB22" s="801"/>
      <c r="AC22" s="801"/>
      <c r="AD22" s="801"/>
      <c r="AE22" s="802"/>
      <c r="AF22" s="755"/>
      <c r="AG22" s="756"/>
      <c r="AH22" s="756"/>
      <c r="AI22" s="756"/>
      <c r="AJ22" s="757"/>
      <c r="AK22" s="803"/>
      <c r="AL22" s="804"/>
      <c r="AM22" s="804"/>
      <c r="AN22" s="804"/>
      <c r="AO22" s="804"/>
      <c r="AP22" s="804"/>
      <c r="AQ22" s="804"/>
      <c r="AR22" s="804"/>
      <c r="AS22" s="804"/>
      <c r="AT22" s="804"/>
      <c r="AU22" s="805"/>
      <c r="AV22" s="805"/>
      <c r="AW22" s="805"/>
      <c r="AX22" s="805"/>
      <c r="AY22" s="806"/>
      <c r="AZ22" s="807" t="s">
        <v>377</v>
      </c>
      <c r="BA22" s="807"/>
      <c r="BB22" s="807"/>
      <c r="BC22" s="807"/>
      <c r="BD22" s="808"/>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f>IF(SUM(Q7:U22)=0,"-",SUM(Q7:U22))</f>
        <v>7966</v>
      </c>
      <c r="R23" s="793"/>
      <c r="S23" s="793"/>
      <c r="T23" s="793"/>
      <c r="U23" s="793"/>
      <c r="V23" s="793">
        <f t="shared" ref="V23" si="0">IF(SUM(V7:Z22)=0,"-",SUM(V7:Z22))</f>
        <v>7620</v>
      </c>
      <c r="W23" s="793"/>
      <c r="X23" s="793"/>
      <c r="Y23" s="793"/>
      <c r="Z23" s="793"/>
      <c r="AA23" s="793">
        <f t="shared" ref="AA23" si="1">IF(SUM(AA7:AE22)=0,"-",SUM(AA7:AE22))</f>
        <v>346</v>
      </c>
      <c r="AB23" s="793"/>
      <c r="AC23" s="793"/>
      <c r="AD23" s="793"/>
      <c r="AE23" s="794"/>
      <c r="AF23" s="795">
        <v>259</v>
      </c>
      <c r="AG23" s="796"/>
      <c r="AH23" s="796"/>
      <c r="AI23" s="796"/>
      <c r="AJ23" s="797"/>
      <c r="AK23" s="798"/>
      <c r="AL23" s="799"/>
      <c r="AM23" s="799"/>
      <c r="AN23" s="799"/>
      <c r="AO23" s="799"/>
      <c r="AP23" s="793">
        <f t="shared" ref="AP23" si="2">IF(SUM(AP7:AT22)=0,"-",SUM(AP7:AT22))</f>
        <v>6208</v>
      </c>
      <c r="AQ23" s="793"/>
      <c r="AR23" s="793"/>
      <c r="AS23" s="793"/>
      <c r="AT23" s="793"/>
      <c r="AU23" s="810"/>
      <c r="AV23" s="810"/>
      <c r="AW23" s="810"/>
      <c r="AX23" s="810"/>
      <c r="AY23" s="811"/>
      <c r="AZ23" s="812" t="s">
        <v>122</v>
      </c>
      <c r="BA23" s="813"/>
      <c r="BB23" s="813"/>
      <c r="BC23" s="813"/>
      <c r="BD23" s="814"/>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15">
      <c r="A24" s="809" t="s">
        <v>380</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
      <c r="A25" s="739" t="s">
        <v>381</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15">
      <c r="A26" s="729" t="s">
        <v>358</v>
      </c>
      <c r="B26" s="730"/>
      <c r="C26" s="730"/>
      <c r="D26" s="730"/>
      <c r="E26" s="730"/>
      <c r="F26" s="730"/>
      <c r="G26" s="730"/>
      <c r="H26" s="730"/>
      <c r="I26" s="730"/>
      <c r="J26" s="730"/>
      <c r="K26" s="730"/>
      <c r="L26" s="730"/>
      <c r="M26" s="730"/>
      <c r="N26" s="730"/>
      <c r="O26" s="730"/>
      <c r="P26" s="731"/>
      <c r="Q26" s="725" t="s">
        <v>382</v>
      </c>
      <c r="R26" s="721"/>
      <c r="S26" s="721"/>
      <c r="T26" s="721"/>
      <c r="U26" s="722"/>
      <c r="V26" s="725" t="s">
        <v>383</v>
      </c>
      <c r="W26" s="721"/>
      <c r="X26" s="721"/>
      <c r="Y26" s="721"/>
      <c r="Z26" s="722"/>
      <c r="AA26" s="725" t="s">
        <v>384</v>
      </c>
      <c r="AB26" s="721"/>
      <c r="AC26" s="721"/>
      <c r="AD26" s="721"/>
      <c r="AE26" s="721"/>
      <c r="AF26" s="815" t="s">
        <v>385</v>
      </c>
      <c r="AG26" s="816"/>
      <c r="AH26" s="816"/>
      <c r="AI26" s="816"/>
      <c r="AJ26" s="817"/>
      <c r="AK26" s="721" t="s">
        <v>386</v>
      </c>
      <c r="AL26" s="721"/>
      <c r="AM26" s="721"/>
      <c r="AN26" s="721"/>
      <c r="AO26" s="722"/>
      <c r="AP26" s="725" t="s">
        <v>387</v>
      </c>
      <c r="AQ26" s="721"/>
      <c r="AR26" s="721"/>
      <c r="AS26" s="721"/>
      <c r="AT26" s="722"/>
      <c r="AU26" s="725" t="s">
        <v>388</v>
      </c>
      <c r="AV26" s="721"/>
      <c r="AW26" s="721"/>
      <c r="AX26" s="721"/>
      <c r="AY26" s="722"/>
      <c r="AZ26" s="725" t="s">
        <v>389</v>
      </c>
      <c r="BA26" s="721"/>
      <c r="BB26" s="721"/>
      <c r="BC26" s="721"/>
      <c r="BD26" s="722"/>
      <c r="BE26" s="725" t="s">
        <v>365</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8"/>
      <c r="AG27" s="819"/>
      <c r="AH27" s="819"/>
      <c r="AI27" s="819"/>
      <c r="AJ27" s="820"/>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15">
      <c r="A28" s="230">
        <v>1</v>
      </c>
      <c r="B28" s="760" t="s">
        <v>390</v>
      </c>
      <c r="C28" s="761"/>
      <c r="D28" s="761"/>
      <c r="E28" s="761"/>
      <c r="F28" s="761"/>
      <c r="G28" s="761"/>
      <c r="H28" s="761"/>
      <c r="I28" s="761"/>
      <c r="J28" s="761"/>
      <c r="K28" s="761"/>
      <c r="L28" s="761"/>
      <c r="M28" s="761"/>
      <c r="N28" s="761"/>
      <c r="O28" s="761"/>
      <c r="P28" s="762"/>
      <c r="Q28" s="823">
        <v>759</v>
      </c>
      <c r="R28" s="824"/>
      <c r="S28" s="824"/>
      <c r="T28" s="824"/>
      <c r="U28" s="824"/>
      <c r="V28" s="824">
        <v>751</v>
      </c>
      <c r="W28" s="824"/>
      <c r="X28" s="824"/>
      <c r="Y28" s="824"/>
      <c r="Z28" s="824"/>
      <c r="AA28" s="824">
        <v>8</v>
      </c>
      <c r="AB28" s="824"/>
      <c r="AC28" s="824"/>
      <c r="AD28" s="824"/>
      <c r="AE28" s="825"/>
      <c r="AF28" s="826">
        <v>8</v>
      </c>
      <c r="AG28" s="824"/>
      <c r="AH28" s="824"/>
      <c r="AI28" s="824"/>
      <c r="AJ28" s="827"/>
      <c r="AK28" s="828">
        <v>58</v>
      </c>
      <c r="AL28" s="829"/>
      <c r="AM28" s="829"/>
      <c r="AN28" s="829"/>
      <c r="AO28" s="829"/>
      <c r="AP28" s="829" t="s">
        <v>547</v>
      </c>
      <c r="AQ28" s="829"/>
      <c r="AR28" s="829"/>
      <c r="AS28" s="829"/>
      <c r="AT28" s="829"/>
      <c r="AU28" s="829" t="s">
        <v>547</v>
      </c>
      <c r="AV28" s="829"/>
      <c r="AW28" s="829"/>
      <c r="AX28" s="829"/>
      <c r="AY28" s="829"/>
      <c r="AZ28" s="830" t="s">
        <v>547</v>
      </c>
      <c r="BA28" s="830"/>
      <c r="BB28" s="830"/>
      <c r="BC28" s="830"/>
      <c r="BD28" s="830"/>
      <c r="BE28" s="821"/>
      <c r="BF28" s="821"/>
      <c r="BG28" s="821"/>
      <c r="BH28" s="821"/>
      <c r="BI28" s="822"/>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15">
      <c r="A29" s="230">
        <v>2</v>
      </c>
      <c r="B29" s="749" t="s">
        <v>391</v>
      </c>
      <c r="C29" s="750"/>
      <c r="D29" s="750"/>
      <c r="E29" s="750"/>
      <c r="F29" s="750"/>
      <c r="G29" s="750"/>
      <c r="H29" s="750"/>
      <c r="I29" s="750"/>
      <c r="J29" s="750"/>
      <c r="K29" s="750"/>
      <c r="L29" s="750"/>
      <c r="M29" s="750"/>
      <c r="N29" s="750"/>
      <c r="O29" s="750"/>
      <c r="P29" s="751"/>
      <c r="Q29" s="752">
        <v>941</v>
      </c>
      <c r="R29" s="753"/>
      <c r="S29" s="753"/>
      <c r="T29" s="753"/>
      <c r="U29" s="753"/>
      <c r="V29" s="753">
        <v>887</v>
      </c>
      <c r="W29" s="753"/>
      <c r="X29" s="753"/>
      <c r="Y29" s="753"/>
      <c r="Z29" s="753"/>
      <c r="AA29" s="753">
        <v>54</v>
      </c>
      <c r="AB29" s="753"/>
      <c r="AC29" s="753"/>
      <c r="AD29" s="753"/>
      <c r="AE29" s="754"/>
      <c r="AF29" s="755">
        <v>54</v>
      </c>
      <c r="AG29" s="756"/>
      <c r="AH29" s="756"/>
      <c r="AI29" s="756"/>
      <c r="AJ29" s="757"/>
      <c r="AK29" s="835">
        <v>130</v>
      </c>
      <c r="AL29" s="831"/>
      <c r="AM29" s="831"/>
      <c r="AN29" s="831"/>
      <c r="AO29" s="831"/>
      <c r="AP29" s="831" t="s">
        <v>547</v>
      </c>
      <c r="AQ29" s="831"/>
      <c r="AR29" s="831"/>
      <c r="AS29" s="831"/>
      <c r="AT29" s="831"/>
      <c r="AU29" s="831" t="s">
        <v>547</v>
      </c>
      <c r="AV29" s="831"/>
      <c r="AW29" s="831"/>
      <c r="AX29" s="831"/>
      <c r="AY29" s="831"/>
      <c r="AZ29" s="832" t="s">
        <v>547</v>
      </c>
      <c r="BA29" s="832"/>
      <c r="BB29" s="832"/>
      <c r="BC29" s="832"/>
      <c r="BD29" s="832"/>
      <c r="BE29" s="833"/>
      <c r="BF29" s="833"/>
      <c r="BG29" s="833"/>
      <c r="BH29" s="833"/>
      <c r="BI29" s="834"/>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15">
      <c r="A30" s="230">
        <v>3</v>
      </c>
      <c r="B30" s="749" t="s">
        <v>392</v>
      </c>
      <c r="C30" s="750"/>
      <c r="D30" s="750"/>
      <c r="E30" s="750"/>
      <c r="F30" s="750"/>
      <c r="G30" s="750"/>
      <c r="H30" s="750"/>
      <c r="I30" s="750"/>
      <c r="J30" s="750"/>
      <c r="K30" s="750"/>
      <c r="L30" s="750"/>
      <c r="M30" s="750"/>
      <c r="N30" s="750"/>
      <c r="O30" s="750"/>
      <c r="P30" s="751"/>
      <c r="Q30" s="752">
        <v>125</v>
      </c>
      <c r="R30" s="753"/>
      <c r="S30" s="753"/>
      <c r="T30" s="753"/>
      <c r="U30" s="753"/>
      <c r="V30" s="753">
        <v>125</v>
      </c>
      <c r="W30" s="753"/>
      <c r="X30" s="753"/>
      <c r="Y30" s="753"/>
      <c r="Z30" s="753"/>
      <c r="AA30" s="753">
        <v>0</v>
      </c>
      <c r="AB30" s="753"/>
      <c r="AC30" s="753"/>
      <c r="AD30" s="753"/>
      <c r="AE30" s="754"/>
      <c r="AF30" s="755">
        <v>0</v>
      </c>
      <c r="AG30" s="756"/>
      <c r="AH30" s="756"/>
      <c r="AI30" s="756"/>
      <c r="AJ30" s="757"/>
      <c r="AK30" s="835">
        <v>35</v>
      </c>
      <c r="AL30" s="831"/>
      <c r="AM30" s="831"/>
      <c r="AN30" s="831"/>
      <c r="AO30" s="831"/>
      <c r="AP30" s="831" t="s">
        <v>547</v>
      </c>
      <c r="AQ30" s="831"/>
      <c r="AR30" s="831"/>
      <c r="AS30" s="831"/>
      <c r="AT30" s="831"/>
      <c r="AU30" s="831" t="s">
        <v>547</v>
      </c>
      <c r="AV30" s="831"/>
      <c r="AW30" s="831"/>
      <c r="AX30" s="831"/>
      <c r="AY30" s="831"/>
      <c r="AZ30" s="832" t="s">
        <v>547</v>
      </c>
      <c r="BA30" s="832"/>
      <c r="BB30" s="832"/>
      <c r="BC30" s="832"/>
      <c r="BD30" s="832"/>
      <c r="BE30" s="833"/>
      <c r="BF30" s="833"/>
      <c r="BG30" s="833"/>
      <c r="BH30" s="833"/>
      <c r="BI30" s="834"/>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15">
      <c r="A31" s="230">
        <v>4</v>
      </c>
      <c r="B31" s="749" t="s">
        <v>393</v>
      </c>
      <c r="C31" s="750"/>
      <c r="D31" s="750"/>
      <c r="E31" s="750"/>
      <c r="F31" s="750"/>
      <c r="G31" s="750"/>
      <c r="H31" s="750"/>
      <c r="I31" s="750"/>
      <c r="J31" s="750"/>
      <c r="K31" s="750"/>
      <c r="L31" s="750"/>
      <c r="M31" s="750"/>
      <c r="N31" s="750"/>
      <c r="O31" s="750"/>
      <c r="P31" s="751"/>
      <c r="Q31" s="752">
        <v>176</v>
      </c>
      <c r="R31" s="753"/>
      <c r="S31" s="753"/>
      <c r="T31" s="753"/>
      <c r="U31" s="753"/>
      <c r="V31" s="753">
        <v>174</v>
      </c>
      <c r="W31" s="753"/>
      <c r="X31" s="753"/>
      <c r="Y31" s="753"/>
      <c r="Z31" s="753"/>
      <c r="AA31" s="753">
        <v>2</v>
      </c>
      <c r="AB31" s="753"/>
      <c r="AC31" s="753"/>
      <c r="AD31" s="753"/>
      <c r="AE31" s="754"/>
      <c r="AF31" s="755">
        <v>210</v>
      </c>
      <c r="AG31" s="756"/>
      <c r="AH31" s="756"/>
      <c r="AI31" s="756"/>
      <c r="AJ31" s="757"/>
      <c r="AK31" s="835">
        <v>8</v>
      </c>
      <c r="AL31" s="831"/>
      <c r="AM31" s="831"/>
      <c r="AN31" s="831"/>
      <c r="AO31" s="831"/>
      <c r="AP31" s="831">
        <v>154</v>
      </c>
      <c r="AQ31" s="831"/>
      <c r="AR31" s="831"/>
      <c r="AS31" s="831"/>
      <c r="AT31" s="831"/>
      <c r="AU31" s="831">
        <v>22</v>
      </c>
      <c r="AV31" s="831"/>
      <c r="AW31" s="831"/>
      <c r="AX31" s="831"/>
      <c r="AY31" s="831"/>
      <c r="AZ31" s="832" t="s">
        <v>547</v>
      </c>
      <c r="BA31" s="832"/>
      <c r="BB31" s="832"/>
      <c r="BC31" s="832"/>
      <c r="BD31" s="832"/>
      <c r="BE31" s="833" t="s">
        <v>394</v>
      </c>
      <c r="BF31" s="833"/>
      <c r="BG31" s="833"/>
      <c r="BH31" s="833"/>
      <c r="BI31" s="834"/>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15">
      <c r="A32" s="230">
        <v>5</v>
      </c>
      <c r="B32" s="749" t="s">
        <v>395</v>
      </c>
      <c r="C32" s="750"/>
      <c r="D32" s="750"/>
      <c r="E32" s="750"/>
      <c r="F32" s="750"/>
      <c r="G32" s="750"/>
      <c r="H32" s="750"/>
      <c r="I32" s="750"/>
      <c r="J32" s="750"/>
      <c r="K32" s="750"/>
      <c r="L32" s="750"/>
      <c r="M32" s="750"/>
      <c r="N32" s="750"/>
      <c r="O32" s="750"/>
      <c r="P32" s="751"/>
      <c r="Q32" s="752">
        <v>240</v>
      </c>
      <c r="R32" s="753"/>
      <c r="S32" s="753"/>
      <c r="T32" s="753"/>
      <c r="U32" s="753"/>
      <c r="V32" s="753">
        <v>212</v>
      </c>
      <c r="W32" s="753"/>
      <c r="X32" s="753"/>
      <c r="Y32" s="753"/>
      <c r="Z32" s="753"/>
      <c r="AA32" s="753">
        <v>28</v>
      </c>
      <c r="AB32" s="753"/>
      <c r="AC32" s="753"/>
      <c r="AD32" s="753"/>
      <c r="AE32" s="754"/>
      <c r="AF32" s="755">
        <v>168</v>
      </c>
      <c r="AG32" s="756"/>
      <c r="AH32" s="756"/>
      <c r="AI32" s="756"/>
      <c r="AJ32" s="757"/>
      <c r="AK32" s="835">
        <v>69</v>
      </c>
      <c r="AL32" s="831"/>
      <c r="AM32" s="831"/>
      <c r="AN32" s="831"/>
      <c r="AO32" s="831"/>
      <c r="AP32" s="831">
        <v>535</v>
      </c>
      <c r="AQ32" s="831"/>
      <c r="AR32" s="831"/>
      <c r="AS32" s="831"/>
      <c r="AT32" s="831"/>
      <c r="AU32" s="831">
        <v>0</v>
      </c>
      <c r="AV32" s="831"/>
      <c r="AW32" s="831"/>
      <c r="AX32" s="831"/>
      <c r="AY32" s="831"/>
      <c r="AZ32" s="832" t="s">
        <v>547</v>
      </c>
      <c r="BA32" s="832"/>
      <c r="BB32" s="832"/>
      <c r="BC32" s="832"/>
      <c r="BD32" s="832"/>
      <c r="BE32" s="833" t="s">
        <v>394</v>
      </c>
      <c r="BF32" s="833"/>
      <c r="BG32" s="833"/>
      <c r="BH32" s="833"/>
      <c r="BI32" s="834"/>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15">
      <c r="A33" s="230">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15">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15">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15">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15">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15">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15">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15">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15">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15">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15">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15">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15">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15">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15">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15">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15">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15">
      <c r="A50" s="226">
        <v>23</v>
      </c>
      <c r="B50" s="749"/>
      <c r="C50" s="750"/>
      <c r="D50" s="750"/>
      <c r="E50" s="750"/>
      <c r="F50" s="750"/>
      <c r="G50" s="750"/>
      <c r="H50" s="750"/>
      <c r="I50" s="750"/>
      <c r="J50" s="750"/>
      <c r="K50" s="750"/>
      <c r="L50" s="750"/>
      <c r="M50" s="750"/>
      <c r="N50" s="750"/>
      <c r="O50" s="750"/>
      <c r="P50" s="751"/>
      <c r="Q50" s="836"/>
      <c r="R50" s="837"/>
      <c r="S50" s="837"/>
      <c r="T50" s="837"/>
      <c r="U50" s="837"/>
      <c r="V50" s="837"/>
      <c r="W50" s="837"/>
      <c r="X50" s="837"/>
      <c r="Y50" s="837"/>
      <c r="Z50" s="837"/>
      <c r="AA50" s="837"/>
      <c r="AB50" s="837"/>
      <c r="AC50" s="837"/>
      <c r="AD50" s="837"/>
      <c r="AE50" s="838"/>
      <c r="AF50" s="755"/>
      <c r="AG50" s="756"/>
      <c r="AH50" s="756"/>
      <c r="AI50" s="756"/>
      <c r="AJ50" s="757"/>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15">
      <c r="A51" s="226">
        <v>24</v>
      </c>
      <c r="B51" s="749"/>
      <c r="C51" s="750"/>
      <c r="D51" s="750"/>
      <c r="E51" s="750"/>
      <c r="F51" s="750"/>
      <c r="G51" s="750"/>
      <c r="H51" s="750"/>
      <c r="I51" s="750"/>
      <c r="J51" s="750"/>
      <c r="K51" s="750"/>
      <c r="L51" s="750"/>
      <c r="M51" s="750"/>
      <c r="N51" s="750"/>
      <c r="O51" s="750"/>
      <c r="P51" s="751"/>
      <c r="Q51" s="836"/>
      <c r="R51" s="837"/>
      <c r="S51" s="837"/>
      <c r="T51" s="837"/>
      <c r="U51" s="837"/>
      <c r="V51" s="837"/>
      <c r="W51" s="837"/>
      <c r="X51" s="837"/>
      <c r="Y51" s="837"/>
      <c r="Z51" s="837"/>
      <c r="AA51" s="837"/>
      <c r="AB51" s="837"/>
      <c r="AC51" s="837"/>
      <c r="AD51" s="837"/>
      <c r="AE51" s="838"/>
      <c r="AF51" s="755"/>
      <c r="AG51" s="756"/>
      <c r="AH51" s="756"/>
      <c r="AI51" s="756"/>
      <c r="AJ51" s="757"/>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15">
      <c r="A52" s="226">
        <v>25</v>
      </c>
      <c r="B52" s="749"/>
      <c r="C52" s="750"/>
      <c r="D52" s="750"/>
      <c r="E52" s="750"/>
      <c r="F52" s="750"/>
      <c r="G52" s="750"/>
      <c r="H52" s="750"/>
      <c r="I52" s="750"/>
      <c r="J52" s="750"/>
      <c r="K52" s="750"/>
      <c r="L52" s="750"/>
      <c r="M52" s="750"/>
      <c r="N52" s="750"/>
      <c r="O52" s="750"/>
      <c r="P52" s="751"/>
      <c r="Q52" s="836"/>
      <c r="R52" s="837"/>
      <c r="S52" s="837"/>
      <c r="T52" s="837"/>
      <c r="U52" s="837"/>
      <c r="V52" s="837"/>
      <c r="W52" s="837"/>
      <c r="X52" s="837"/>
      <c r="Y52" s="837"/>
      <c r="Z52" s="837"/>
      <c r="AA52" s="837"/>
      <c r="AB52" s="837"/>
      <c r="AC52" s="837"/>
      <c r="AD52" s="837"/>
      <c r="AE52" s="838"/>
      <c r="AF52" s="755"/>
      <c r="AG52" s="756"/>
      <c r="AH52" s="756"/>
      <c r="AI52" s="756"/>
      <c r="AJ52" s="757"/>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15">
      <c r="A53" s="226">
        <v>26</v>
      </c>
      <c r="B53" s="749"/>
      <c r="C53" s="750"/>
      <c r="D53" s="750"/>
      <c r="E53" s="750"/>
      <c r="F53" s="750"/>
      <c r="G53" s="750"/>
      <c r="H53" s="750"/>
      <c r="I53" s="750"/>
      <c r="J53" s="750"/>
      <c r="K53" s="750"/>
      <c r="L53" s="750"/>
      <c r="M53" s="750"/>
      <c r="N53" s="750"/>
      <c r="O53" s="750"/>
      <c r="P53" s="751"/>
      <c r="Q53" s="836"/>
      <c r="R53" s="837"/>
      <c r="S53" s="837"/>
      <c r="T53" s="837"/>
      <c r="U53" s="837"/>
      <c r="V53" s="837"/>
      <c r="W53" s="837"/>
      <c r="X53" s="837"/>
      <c r="Y53" s="837"/>
      <c r="Z53" s="837"/>
      <c r="AA53" s="837"/>
      <c r="AB53" s="837"/>
      <c r="AC53" s="837"/>
      <c r="AD53" s="837"/>
      <c r="AE53" s="838"/>
      <c r="AF53" s="755"/>
      <c r="AG53" s="756"/>
      <c r="AH53" s="756"/>
      <c r="AI53" s="756"/>
      <c r="AJ53" s="757"/>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15">
      <c r="A54" s="226">
        <v>27</v>
      </c>
      <c r="B54" s="749"/>
      <c r="C54" s="750"/>
      <c r="D54" s="750"/>
      <c r="E54" s="750"/>
      <c r="F54" s="750"/>
      <c r="G54" s="750"/>
      <c r="H54" s="750"/>
      <c r="I54" s="750"/>
      <c r="J54" s="750"/>
      <c r="K54" s="750"/>
      <c r="L54" s="750"/>
      <c r="M54" s="750"/>
      <c r="N54" s="750"/>
      <c r="O54" s="750"/>
      <c r="P54" s="751"/>
      <c r="Q54" s="836"/>
      <c r="R54" s="837"/>
      <c r="S54" s="837"/>
      <c r="T54" s="837"/>
      <c r="U54" s="837"/>
      <c r="V54" s="837"/>
      <c r="W54" s="837"/>
      <c r="X54" s="837"/>
      <c r="Y54" s="837"/>
      <c r="Z54" s="837"/>
      <c r="AA54" s="837"/>
      <c r="AB54" s="837"/>
      <c r="AC54" s="837"/>
      <c r="AD54" s="837"/>
      <c r="AE54" s="838"/>
      <c r="AF54" s="755"/>
      <c r="AG54" s="756"/>
      <c r="AH54" s="756"/>
      <c r="AI54" s="756"/>
      <c r="AJ54" s="757"/>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15">
      <c r="A55" s="226">
        <v>28</v>
      </c>
      <c r="B55" s="749"/>
      <c r="C55" s="750"/>
      <c r="D55" s="750"/>
      <c r="E55" s="750"/>
      <c r="F55" s="750"/>
      <c r="G55" s="750"/>
      <c r="H55" s="750"/>
      <c r="I55" s="750"/>
      <c r="J55" s="750"/>
      <c r="K55" s="750"/>
      <c r="L55" s="750"/>
      <c r="M55" s="750"/>
      <c r="N55" s="750"/>
      <c r="O55" s="750"/>
      <c r="P55" s="751"/>
      <c r="Q55" s="836"/>
      <c r="R55" s="837"/>
      <c r="S55" s="837"/>
      <c r="T55" s="837"/>
      <c r="U55" s="837"/>
      <c r="V55" s="837"/>
      <c r="W55" s="837"/>
      <c r="X55" s="837"/>
      <c r="Y55" s="837"/>
      <c r="Z55" s="837"/>
      <c r="AA55" s="837"/>
      <c r="AB55" s="837"/>
      <c r="AC55" s="837"/>
      <c r="AD55" s="837"/>
      <c r="AE55" s="838"/>
      <c r="AF55" s="755"/>
      <c r="AG55" s="756"/>
      <c r="AH55" s="756"/>
      <c r="AI55" s="756"/>
      <c r="AJ55" s="757"/>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15">
      <c r="A56" s="226">
        <v>29</v>
      </c>
      <c r="B56" s="749"/>
      <c r="C56" s="750"/>
      <c r="D56" s="750"/>
      <c r="E56" s="750"/>
      <c r="F56" s="750"/>
      <c r="G56" s="750"/>
      <c r="H56" s="750"/>
      <c r="I56" s="750"/>
      <c r="J56" s="750"/>
      <c r="K56" s="750"/>
      <c r="L56" s="750"/>
      <c r="M56" s="750"/>
      <c r="N56" s="750"/>
      <c r="O56" s="750"/>
      <c r="P56" s="751"/>
      <c r="Q56" s="836"/>
      <c r="R56" s="837"/>
      <c r="S56" s="837"/>
      <c r="T56" s="837"/>
      <c r="U56" s="837"/>
      <c r="V56" s="837"/>
      <c r="W56" s="837"/>
      <c r="X56" s="837"/>
      <c r="Y56" s="837"/>
      <c r="Z56" s="837"/>
      <c r="AA56" s="837"/>
      <c r="AB56" s="837"/>
      <c r="AC56" s="837"/>
      <c r="AD56" s="837"/>
      <c r="AE56" s="838"/>
      <c r="AF56" s="755"/>
      <c r="AG56" s="756"/>
      <c r="AH56" s="756"/>
      <c r="AI56" s="756"/>
      <c r="AJ56" s="757"/>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15">
      <c r="A57" s="226">
        <v>30</v>
      </c>
      <c r="B57" s="749"/>
      <c r="C57" s="750"/>
      <c r="D57" s="750"/>
      <c r="E57" s="750"/>
      <c r="F57" s="750"/>
      <c r="G57" s="750"/>
      <c r="H57" s="750"/>
      <c r="I57" s="750"/>
      <c r="J57" s="750"/>
      <c r="K57" s="750"/>
      <c r="L57" s="750"/>
      <c r="M57" s="750"/>
      <c r="N57" s="750"/>
      <c r="O57" s="750"/>
      <c r="P57" s="751"/>
      <c r="Q57" s="836"/>
      <c r="R57" s="837"/>
      <c r="S57" s="837"/>
      <c r="T57" s="837"/>
      <c r="U57" s="837"/>
      <c r="V57" s="837"/>
      <c r="W57" s="837"/>
      <c r="X57" s="837"/>
      <c r="Y57" s="837"/>
      <c r="Z57" s="837"/>
      <c r="AA57" s="837"/>
      <c r="AB57" s="837"/>
      <c r="AC57" s="837"/>
      <c r="AD57" s="837"/>
      <c r="AE57" s="838"/>
      <c r="AF57" s="755"/>
      <c r="AG57" s="756"/>
      <c r="AH57" s="756"/>
      <c r="AI57" s="756"/>
      <c r="AJ57" s="757"/>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15">
      <c r="A58" s="226">
        <v>31</v>
      </c>
      <c r="B58" s="749"/>
      <c r="C58" s="750"/>
      <c r="D58" s="750"/>
      <c r="E58" s="750"/>
      <c r="F58" s="750"/>
      <c r="G58" s="750"/>
      <c r="H58" s="750"/>
      <c r="I58" s="750"/>
      <c r="J58" s="750"/>
      <c r="K58" s="750"/>
      <c r="L58" s="750"/>
      <c r="M58" s="750"/>
      <c r="N58" s="750"/>
      <c r="O58" s="750"/>
      <c r="P58" s="751"/>
      <c r="Q58" s="836"/>
      <c r="R58" s="837"/>
      <c r="S58" s="837"/>
      <c r="T58" s="837"/>
      <c r="U58" s="837"/>
      <c r="V58" s="837"/>
      <c r="W58" s="837"/>
      <c r="X58" s="837"/>
      <c r="Y58" s="837"/>
      <c r="Z58" s="837"/>
      <c r="AA58" s="837"/>
      <c r="AB58" s="837"/>
      <c r="AC58" s="837"/>
      <c r="AD58" s="837"/>
      <c r="AE58" s="838"/>
      <c r="AF58" s="755"/>
      <c r="AG58" s="756"/>
      <c r="AH58" s="756"/>
      <c r="AI58" s="756"/>
      <c r="AJ58" s="757"/>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15">
      <c r="A59" s="226">
        <v>32</v>
      </c>
      <c r="B59" s="749"/>
      <c r="C59" s="750"/>
      <c r="D59" s="750"/>
      <c r="E59" s="750"/>
      <c r="F59" s="750"/>
      <c r="G59" s="750"/>
      <c r="H59" s="750"/>
      <c r="I59" s="750"/>
      <c r="J59" s="750"/>
      <c r="K59" s="750"/>
      <c r="L59" s="750"/>
      <c r="M59" s="750"/>
      <c r="N59" s="750"/>
      <c r="O59" s="750"/>
      <c r="P59" s="751"/>
      <c r="Q59" s="836"/>
      <c r="R59" s="837"/>
      <c r="S59" s="837"/>
      <c r="T59" s="837"/>
      <c r="U59" s="837"/>
      <c r="V59" s="837"/>
      <c r="W59" s="837"/>
      <c r="X59" s="837"/>
      <c r="Y59" s="837"/>
      <c r="Z59" s="837"/>
      <c r="AA59" s="837"/>
      <c r="AB59" s="837"/>
      <c r="AC59" s="837"/>
      <c r="AD59" s="837"/>
      <c r="AE59" s="838"/>
      <c r="AF59" s="755"/>
      <c r="AG59" s="756"/>
      <c r="AH59" s="756"/>
      <c r="AI59" s="756"/>
      <c r="AJ59" s="757"/>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15">
      <c r="A60" s="226">
        <v>33</v>
      </c>
      <c r="B60" s="749"/>
      <c r="C60" s="750"/>
      <c r="D60" s="750"/>
      <c r="E60" s="750"/>
      <c r="F60" s="750"/>
      <c r="G60" s="750"/>
      <c r="H60" s="750"/>
      <c r="I60" s="750"/>
      <c r="J60" s="750"/>
      <c r="K60" s="750"/>
      <c r="L60" s="750"/>
      <c r="M60" s="750"/>
      <c r="N60" s="750"/>
      <c r="O60" s="750"/>
      <c r="P60" s="751"/>
      <c r="Q60" s="836"/>
      <c r="R60" s="837"/>
      <c r="S60" s="837"/>
      <c r="T60" s="837"/>
      <c r="U60" s="837"/>
      <c r="V60" s="837"/>
      <c r="W60" s="837"/>
      <c r="X60" s="837"/>
      <c r="Y60" s="837"/>
      <c r="Z60" s="837"/>
      <c r="AA60" s="837"/>
      <c r="AB60" s="837"/>
      <c r="AC60" s="837"/>
      <c r="AD60" s="837"/>
      <c r="AE60" s="838"/>
      <c r="AF60" s="755"/>
      <c r="AG60" s="756"/>
      <c r="AH60" s="756"/>
      <c r="AI60" s="756"/>
      <c r="AJ60" s="757"/>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
      <c r="A61" s="226">
        <v>34</v>
      </c>
      <c r="B61" s="749"/>
      <c r="C61" s="750"/>
      <c r="D61" s="750"/>
      <c r="E61" s="750"/>
      <c r="F61" s="750"/>
      <c r="G61" s="750"/>
      <c r="H61" s="750"/>
      <c r="I61" s="750"/>
      <c r="J61" s="750"/>
      <c r="K61" s="750"/>
      <c r="L61" s="750"/>
      <c r="M61" s="750"/>
      <c r="N61" s="750"/>
      <c r="O61" s="750"/>
      <c r="P61" s="751"/>
      <c r="Q61" s="836"/>
      <c r="R61" s="837"/>
      <c r="S61" s="837"/>
      <c r="T61" s="837"/>
      <c r="U61" s="837"/>
      <c r="V61" s="837"/>
      <c r="W61" s="837"/>
      <c r="X61" s="837"/>
      <c r="Y61" s="837"/>
      <c r="Z61" s="837"/>
      <c r="AA61" s="837"/>
      <c r="AB61" s="837"/>
      <c r="AC61" s="837"/>
      <c r="AD61" s="837"/>
      <c r="AE61" s="838"/>
      <c r="AF61" s="755"/>
      <c r="AG61" s="756"/>
      <c r="AH61" s="756"/>
      <c r="AI61" s="756"/>
      <c r="AJ61" s="757"/>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15">
      <c r="A62" s="226">
        <v>35</v>
      </c>
      <c r="B62" s="749"/>
      <c r="C62" s="750"/>
      <c r="D62" s="750"/>
      <c r="E62" s="750"/>
      <c r="F62" s="750"/>
      <c r="G62" s="750"/>
      <c r="H62" s="750"/>
      <c r="I62" s="750"/>
      <c r="J62" s="750"/>
      <c r="K62" s="750"/>
      <c r="L62" s="750"/>
      <c r="M62" s="750"/>
      <c r="N62" s="750"/>
      <c r="O62" s="750"/>
      <c r="P62" s="751"/>
      <c r="Q62" s="836"/>
      <c r="R62" s="837"/>
      <c r="S62" s="837"/>
      <c r="T62" s="837"/>
      <c r="U62" s="837"/>
      <c r="V62" s="837"/>
      <c r="W62" s="837"/>
      <c r="X62" s="837"/>
      <c r="Y62" s="837"/>
      <c r="Z62" s="837"/>
      <c r="AA62" s="837"/>
      <c r="AB62" s="837"/>
      <c r="AC62" s="837"/>
      <c r="AD62" s="837"/>
      <c r="AE62" s="838"/>
      <c r="AF62" s="755"/>
      <c r="AG62" s="756"/>
      <c r="AH62" s="756"/>
      <c r="AI62" s="756"/>
      <c r="AJ62" s="757"/>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9" t="s">
        <v>396</v>
      </c>
      <c r="BK62" s="807"/>
      <c r="BL62" s="807"/>
      <c r="BM62" s="807"/>
      <c r="BN62" s="808"/>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
      <c r="A63" s="228" t="s">
        <v>378</v>
      </c>
      <c r="B63" s="789" t="s">
        <v>397</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440</v>
      </c>
      <c r="AG63" s="845"/>
      <c r="AH63" s="845"/>
      <c r="AI63" s="845"/>
      <c r="AJ63" s="846"/>
      <c r="AK63" s="847"/>
      <c r="AL63" s="848"/>
      <c r="AM63" s="848"/>
      <c r="AN63" s="848"/>
      <c r="AO63" s="848"/>
      <c r="AP63" s="793">
        <f>IF(SUM(AP28:AT62)=0,"-",SUM(AP28:AT62))</f>
        <v>689</v>
      </c>
      <c r="AQ63" s="793"/>
      <c r="AR63" s="793"/>
      <c r="AS63" s="793"/>
      <c r="AT63" s="793"/>
      <c r="AU63" s="793">
        <f>IF(SUM(AU28:AY62)=0,"-",SUM(AU28:AY62))</f>
        <v>22</v>
      </c>
      <c r="AV63" s="793"/>
      <c r="AW63" s="793"/>
      <c r="AX63" s="793"/>
      <c r="AY63" s="793"/>
      <c r="AZ63" s="850"/>
      <c r="BA63" s="850"/>
      <c r="BB63" s="850"/>
      <c r="BC63" s="850"/>
      <c r="BD63" s="850"/>
      <c r="BE63" s="851"/>
      <c r="BF63" s="851"/>
      <c r="BG63" s="851"/>
      <c r="BH63" s="851"/>
      <c r="BI63" s="852"/>
      <c r="BJ63" s="853" t="s">
        <v>122</v>
      </c>
      <c r="BK63" s="854"/>
      <c r="BL63" s="854"/>
      <c r="BM63" s="854"/>
      <c r="BN63" s="855"/>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15">
      <c r="A66" s="729" t="s">
        <v>399</v>
      </c>
      <c r="B66" s="730"/>
      <c r="C66" s="730"/>
      <c r="D66" s="730"/>
      <c r="E66" s="730"/>
      <c r="F66" s="730"/>
      <c r="G66" s="730"/>
      <c r="H66" s="730"/>
      <c r="I66" s="730"/>
      <c r="J66" s="730"/>
      <c r="K66" s="730"/>
      <c r="L66" s="730"/>
      <c r="M66" s="730"/>
      <c r="N66" s="730"/>
      <c r="O66" s="730"/>
      <c r="P66" s="731"/>
      <c r="Q66" s="725" t="s">
        <v>382</v>
      </c>
      <c r="R66" s="721"/>
      <c r="S66" s="721"/>
      <c r="T66" s="721"/>
      <c r="U66" s="722"/>
      <c r="V66" s="725" t="s">
        <v>383</v>
      </c>
      <c r="W66" s="721"/>
      <c r="X66" s="721"/>
      <c r="Y66" s="721"/>
      <c r="Z66" s="722"/>
      <c r="AA66" s="725" t="s">
        <v>384</v>
      </c>
      <c r="AB66" s="721"/>
      <c r="AC66" s="721"/>
      <c r="AD66" s="721"/>
      <c r="AE66" s="722"/>
      <c r="AF66" s="856" t="s">
        <v>385</v>
      </c>
      <c r="AG66" s="816"/>
      <c r="AH66" s="816"/>
      <c r="AI66" s="816"/>
      <c r="AJ66" s="857"/>
      <c r="AK66" s="725" t="s">
        <v>386</v>
      </c>
      <c r="AL66" s="730"/>
      <c r="AM66" s="730"/>
      <c r="AN66" s="730"/>
      <c r="AO66" s="731"/>
      <c r="AP66" s="725" t="s">
        <v>387</v>
      </c>
      <c r="AQ66" s="721"/>
      <c r="AR66" s="721"/>
      <c r="AS66" s="721"/>
      <c r="AT66" s="722"/>
      <c r="AU66" s="725" t="s">
        <v>400</v>
      </c>
      <c r="AV66" s="721"/>
      <c r="AW66" s="721"/>
      <c r="AX66" s="721"/>
      <c r="AY66" s="722"/>
      <c r="AZ66" s="725" t="s">
        <v>365</v>
      </c>
      <c r="BA66" s="721"/>
      <c r="BB66" s="721"/>
      <c r="BC66" s="721"/>
      <c r="BD66" s="727"/>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8"/>
      <c r="AG67" s="819"/>
      <c r="AH67" s="819"/>
      <c r="AI67" s="819"/>
      <c r="AJ67" s="859"/>
      <c r="AK67" s="860"/>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15">
      <c r="A68" s="224">
        <v>1</v>
      </c>
      <c r="B68" s="871" t="s">
        <v>550</v>
      </c>
      <c r="C68" s="872"/>
      <c r="D68" s="872"/>
      <c r="E68" s="872"/>
      <c r="F68" s="872"/>
      <c r="G68" s="872"/>
      <c r="H68" s="872"/>
      <c r="I68" s="872"/>
      <c r="J68" s="872"/>
      <c r="K68" s="872"/>
      <c r="L68" s="872"/>
      <c r="M68" s="872"/>
      <c r="N68" s="872"/>
      <c r="O68" s="872"/>
      <c r="P68" s="873"/>
      <c r="Q68" s="874">
        <v>32</v>
      </c>
      <c r="R68" s="868"/>
      <c r="S68" s="868"/>
      <c r="T68" s="868"/>
      <c r="U68" s="868"/>
      <c r="V68" s="868">
        <v>30</v>
      </c>
      <c r="W68" s="868"/>
      <c r="X68" s="868"/>
      <c r="Y68" s="868"/>
      <c r="Z68" s="868"/>
      <c r="AA68" s="868">
        <v>2</v>
      </c>
      <c r="AB68" s="868"/>
      <c r="AC68" s="868"/>
      <c r="AD68" s="868"/>
      <c r="AE68" s="868"/>
      <c r="AF68" s="868">
        <v>2</v>
      </c>
      <c r="AG68" s="868"/>
      <c r="AH68" s="868"/>
      <c r="AI68" s="868"/>
      <c r="AJ68" s="868"/>
      <c r="AK68" s="868" t="s">
        <v>547</v>
      </c>
      <c r="AL68" s="868"/>
      <c r="AM68" s="868"/>
      <c r="AN68" s="868"/>
      <c r="AO68" s="868"/>
      <c r="AP68" s="868" t="s">
        <v>547</v>
      </c>
      <c r="AQ68" s="868"/>
      <c r="AR68" s="868"/>
      <c r="AS68" s="868"/>
      <c r="AT68" s="868"/>
      <c r="AU68" s="868" t="s">
        <v>547</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15">
      <c r="A69" s="226">
        <v>2</v>
      </c>
      <c r="B69" s="875" t="s">
        <v>551</v>
      </c>
      <c r="C69" s="876"/>
      <c r="D69" s="876"/>
      <c r="E69" s="876"/>
      <c r="F69" s="876"/>
      <c r="G69" s="876"/>
      <c r="H69" s="876"/>
      <c r="I69" s="876"/>
      <c r="J69" s="876"/>
      <c r="K69" s="876"/>
      <c r="L69" s="876"/>
      <c r="M69" s="876"/>
      <c r="N69" s="876"/>
      <c r="O69" s="876"/>
      <c r="P69" s="877"/>
      <c r="Q69" s="878">
        <v>22</v>
      </c>
      <c r="R69" s="831"/>
      <c r="S69" s="831"/>
      <c r="T69" s="831"/>
      <c r="U69" s="831"/>
      <c r="V69" s="831">
        <v>20</v>
      </c>
      <c r="W69" s="831"/>
      <c r="X69" s="831"/>
      <c r="Y69" s="831"/>
      <c r="Z69" s="831"/>
      <c r="AA69" s="831">
        <v>2</v>
      </c>
      <c r="AB69" s="831"/>
      <c r="AC69" s="831"/>
      <c r="AD69" s="831"/>
      <c r="AE69" s="831"/>
      <c r="AF69" s="831">
        <v>2</v>
      </c>
      <c r="AG69" s="831"/>
      <c r="AH69" s="831"/>
      <c r="AI69" s="831"/>
      <c r="AJ69" s="831"/>
      <c r="AK69" s="831" t="s">
        <v>547</v>
      </c>
      <c r="AL69" s="831"/>
      <c r="AM69" s="831"/>
      <c r="AN69" s="831"/>
      <c r="AO69" s="831"/>
      <c r="AP69" s="831" t="s">
        <v>547</v>
      </c>
      <c r="AQ69" s="831"/>
      <c r="AR69" s="831"/>
      <c r="AS69" s="831"/>
      <c r="AT69" s="831"/>
      <c r="AU69" s="831" t="s">
        <v>547</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15">
      <c r="A70" s="226">
        <v>3</v>
      </c>
      <c r="B70" s="875"/>
      <c r="C70" s="876"/>
      <c r="D70" s="876"/>
      <c r="E70" s="876"/>
      <c r="F70" s="876"/>
      <c r="G70" s="876"/>
      <c r="H70" s="876"/>
      <c r="I70" s="876"/>
      <c r="J70" s="876"/>
      <c r="K70" s="876"/>
      <c r="L70" s="876"/>
      <c r="M70" s="876"/>
      <c r="N70" s="876"/>
      <c r="O70" s="876"/>
      <c r="P70" s="877"/>
      <c r="Q70" s="878"/>
      <c r="R70" s="831"/>
      <c r="S70" s="831"/>
      <c r="T70" s="831"/>
      <c r="U70" s="831"/>
      <c r="V70" s="831"/>
      <c r="W70" s="831"/>
      <c r="X70" s="831"/>
      <c r="Y70" s="831"/>
      <c r="Z70" s="831"/>
      <c r="AA70" s="831"/>
      <c r="AB70" s="831"/>
      <c r="AC70" s="831"/>
      <c r="AD70" s="831"/>
      <c r="AE70" s="831"/>
      <c r="AF70" s="831"/>
      <c r="AG70" s="831"/>
      <c r="AH70" s="831"/>
      <c r="AI70" s="831"/>
      <c r="AJ70" s="831"/>
      <c r="AK70" s="831"/>
      <c r="AL70" s="831"/>
      <c r="AM70" s="831"/>
      <c r="AN70" s="831"/>
      <c r="AO70" s="831"/>
      <c r="AP70" s="831"/>
      <c r="AQ70" s="831"/>
      <c r="AR70" s="831"/>
      <c r="AS70" s="831"/>
      <c r="AT70" s="831"/>
      <c r="AU70" s="831"/>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15">
      <c r="A71" s="226">
        <v>4</v>
      </c>
      <c r="B71" s="875"/>
      <c r="C71" s="876"/>
      <c r="D71" s="876"/>
      <c r="E71" s="876"/>
      <c r="F71" s="876"/>
      <c r="G71" s="876"/>
      <c r="H71" s="876"/>
      <c r="I71" s="876"/>
      <c r="J71" s="876"/>
      <c r="K71" s="876"/>
      <c r="L71" s="876"/>
      <c r="M71" s="876"/>
      <c r="N71" s="876"/>
      <c r="O71" s="876"/>
      <c r="P71" s="877"/>
      <c r="Q71" s="878"/>
      <c r="R71" s="831"/>
      <c r="S71" s="831"/>
      <c r="T71" s="831"/>
      <c r="U71" s="831"/>
      <c r="V71" s="831"/>
      <c r="W71" s="831"/>
      <c r="X71" s="831"/>
      <c r="Y71" s="831"/>
      <c r="Z71" s="831"/>
      <c r="AA71" s="831"/>
      <c r="AB71" s="831"/>
      <c r="AC71" s="831"/>
      <c r="AD71" s="831"/>
      <c r="AE71" s="831"/>
      <c r="AF71" s="831"/>
      <c r="AG71" s="831"/>
      <c r="AH71" s="831"/>
      <c r="AI71" s="831"/>
      <c r="AJ71" s="831"/>
      <c r="AK71" s="831"/>
      <c r="AL71" s="831"/>
      <c r="AM71" s="831"/>
      <c r="AN71" s="831"/>
      <c r="AO71" s="831"/>
      <c r="AP71" s="831"/>
      <c r="AQ71" s="831"/>
      <c r="AR71" s="831"/>
      <c r="AS71" s="831"/>
      <c r="AT71" s="831"/>
      <c r="AU71" s="831"/>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15">
      <c r="A72" s="226">
        <v>5</v>
      </c>
      <c r="B72" s="875"/>
      <c r="C72" s="876"/>
      <c r="D72" s="876"/>
      <c r="E72" s="876"/>
      <c r="F72" s="876"/>
      <c r="G72" s="876"/>
      <c r="H72" s="876"/>
      <c r="I72" s="876"/>
      <c r="J72" s="876"/>
      <c r="K72" s="876"/>
      <c r="L72" s="876"/>
      <c r="M72" s="876"/>
      <c r="N72" s="876"/>
      <c r="O72" s="876"/>
      <c r="P72" s="877"/>
      <c r="Q72" s="878"/>
      <c r="R72" s="831"/>
      <c r="S72" s="831"/>
      <c r="T72" s="831"/>
      <c r="U72" s="831"/>
      <c r="V72" s="831"/>
      <c r="W72" s="831"/>
      <c r="X72" s="831"/>
      <c r="Y72" s="831"/>
      <c r="Z72" s="831"/>
      <c r="AA72" s="831"/>
      <c r="AB72" s="831"/>
      <c r="AC72" s="831"/>
      <c r="AD72" s="831"/>
      <c r="AE72" s="831"/>
      <c r="AF72" s="831"/>
      <c r="AG72" s="831"/>
      <c r="AH72" s="831"/>
      <c r="AI72" s="831"/>
      <c r="AJ72" s="831"/>
      <c r="AK72" s="831"/>
      <c r="AL72" s="831"/>
      <c r="AM72" s="831"/>
      <c r="AN72" s="831"/>
      <c r="AO72" s="831"/>
      <c r="AP72" s="831"/>
      <c r="AQ72" s="831"/>
      <c r="AR72" s="831"/>
      <c r="AS72" s="831"/>
      <c r="AT72" s="831"/>
      <c r="AU72" s="831"/>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15">
      <c r="A73" s="226">
        <v>6</v>
      </c>
      <c r="B73" s="875"/>
      <c r="C73" s="876"/>
      <c r="D73" s="876"/>
      <c r="E73" s="876"/>
      <c r="F73" s="876"/>
      <c r="G73" s="876"/>
      <c r="H73" s="876"/>
      <c r="I73" s="876"/>
      <c r="J73" s="876"/>
      <c r="K73" s="876"/>
      <c r="L73" s="876"/>
      <c r="M73" s="876"/>
      <c r="N73" s="876"/>
      <c r="O73" s="876"/>
      <c r="P73" s="877"/>
      <c r="Q73" s="878"/>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15">
      <c r="A74" s="226">
        <v>7</v>
      </c>
      <c r="B74" s="875"/>
      <c r="C74" s="876"/>
      <c r="D74" s="876"/>
      <c r="E74" s="876"/>
      <c r="F74" s="876"/>
      <c r="G74" s="876"/>
      <c r="H74" s="876"/>
      <c r="I74" s="876"/>
      <c r="J74" s="876"/>
      <c r="K74" s="876"/>
      <c r="L74" s="876"/>
      <c r="M74" s="876"/>
      <c r="N74" s="876"/>
      <c r="O74" s="876"/>
      <c r="P74" s="877"/>
      <c r="Q74" s="878"/>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15">
      <c r="A75" s="226">
        <v>8</v>
      </c>
      <c r="B75" s="875"/>
      <c r="C75" s="876"/>
      <c r="D75" s="876"/>
      <c r="E75" s="876"/>
      <c r="F75" s="876"/>
      <c r="G75" s="876"/>
      <c r="H75" s="876"/>
      <c r="I75" s="876"/>
      <c r="J75" s="876"/>
      <c r="K75" s="876"/>
      <c r="L75" s="876"/>
      <c r="M75" s="876"/>
      <c r="N75" s="876"/>
      <c r="O75" s="876"/>
      <c r="P75" s="877"/>
      <c r="Q75" s="879"/>
      <c r="R75" s="880"/>
      <c r="S75" s="880"/>
      <c r="T75" s="880"/>
      <c r="U75" s="835"/>
      <c r="V75" s="881"/>
      <c r="W75" s="880"/>
      <c r="X75" s="880"/>
      <c r="Y75" s="880"/>
      <c r="Z75" s="835"/>
      <c r="AA75" s="881"/>
      <c r="AB75" s="880"/>
      <c r="AC75" s="880"/>
      <c r="AD75" s="880"/>
      <c r="AE75" s="835"/>
      <c r="AF75" s="881"/>
      <c r="AG75" s="880"/>
      <c r="AH75" s="880"/>
      <c r="AI75" s="880"/>
      <c r="AJ75" s="835"/>
      <c r="AK75" s="881"/>
      <c r="AL75" s="880"/>
      <c r="AM75" s="880"/>
      <c r="AN75" s="880"/>
      <c r="AO75" s="835"/>
      <c r="AP75" s="881"/>
      <c r="AQ75" s="880"/>
      <c r="AR75" s="880"/>
      <c r="AS75" s="880"/>
      <c r="AT75" s="835"/>
      <c r="AU75" s="881"/>
      <c r="AV75" s="880"/>
      <c r="AW75" s="880"/>
      <c r="AX75" s="880"/>
      <c r="AY75" s="835"/>
      <c r="AZ75" s="833"/>
      <c r="BA75" s="833"/>
      <c r="BB75" s="833"/>
      <c r="BC75" s="833"/>
      <c r="BD75" s="834"/>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15">
      <c r="A76" s="226">
        <v>9</v>
      </c>
      <c r="B76" s="875"/>
      <c r="C76" s="876"/>
      <c r="D76" s="876"/>
      <c r="E76" s="876"/>
      <c r="F76" s="876"/>
      <c r="G76" s="876"/>
      <c r="H76" s="876"/>
      <c r="I76" s="876"/>
      <c r="J76" s="876"/>
      <c r="K76" s="876"/>
      <c r="L76" s="876"/>
      <c r="M76" s="876"/>
      <c r="N76" s="876"/>
      <c r="O76" s="876"/>
      <c r="P76" s="877"/>
      <c r="Q76" s="879"/>
      <c r="R76" s="880"/>
      <c r="S76" s="880"/>
      <c r="T76" s="880"/>
      <c r="U76" s="835"/>
      <c r="V76" s="881"/>
      <c r="W76" s="880"/>
      <c r="X76" s="880"/>
      <c r="Y76" s="880"/>
      <c r="Z76" s="835"/>
      <c r="AA76" s="881"/>
      <c r="AB76" s="880"/>
      <c r="AC76" s="880"/>
      <c r="AD76" s="880"/>
      <c r="AE76" s="835"/>
      <c r="AF76" s="881"/>
      <c r="AG76" s="880"/>
      <c r="AH76" s="880"/>
      <c r="AI76" s="880"/>
      <c r="AJ76" s="835"/>
      <c r="AK76" s="881"/>
      <c r="AL76" s="880"/>
      <c r="AM76" s="880"/>
      <c r="AN76" s="880"/>
      <c r="AO76" s="835"/>
      <c r="AP76" s="881"/>
      <c r="AQ76" s="880"/>
      <c r="AR76" s="880"/>
      <c r="AS76" s="880"/>
      <c r="AT76" s="835"/>
      <c r="AU76" s="881"/>
      <c r="AV76" s="880"/>
      <c r="AW76" s="880"/>
      <c r="AX76" s="880"/>
      <c r="AY76" s="835"/>
      <c r="AZ76" s="833"/>
      <c r="BA76" s="833"/>
      <c r="BB76" s="833"/>
      <c r="BC76" s="833"/>
      <c r="BD76" s="834"/>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15">
      <c r="A77" s="226">
        <v>10</v>
      </c>
      <c r="B77" s="875"/>
      <c r="C77" s="876"/>
      <c r="D77" s="876"/>
      <c r="E77" s="876"/>
      <c r="F77" s="876"/>
      <c r="G77" s="876"/>
      <c r="H77" s="876"/>
      <c r="I77" s="876"/>
      <c r="J77" s="876"/>
      <c r="K77" s="876"/>
      <c r="L77" s="876"/>
      <c r="M77" s="876"/>
      <c r="N77" s="876"/>
      <c r="O77" s="876"/>
      <c r="P77" s="877"/>
      <c r="Q77" s="879"/>
      <c r="R77" s="880"/>
      <c r="S77" s="880"/>
      <c r="T77" s="880"/>
      <c r="U77" s="835"/>
      <c r="V77" s="881"/>
      <c r="W77" s="880"/>
      <c r="X77" s="880"/>
      <c r="Y77" s="880"/>
      <c r="Z77" s="835"/>
      <c r="AA77" s="881"/>
      <c r="AB77" s="880"/>
      <c r="AC77" s="880"/>
      <c r="AD77" s="880"/>
      <c r="AE77" s="835"/>
      <c r="AF77" s="881"/>
      <c r="AG77" s="880"/>
      <c r="AH77" s="880"/>
      <c r="AI77" s="880"/>
      <c r="AJ77" s="835"/>
      <c r="AK77" s="881"/>
      <c r="AL77" s="880"/>
      <c r="AM77" s="880"/>
      <c r="AN77" s="880"/>
      <c r="AO77" s="835"/>
      <c r="AP77" s="881"/>
      <c r="AQ77" s="880"/>
      <c r="AR77" s="880"/>
      <c r="AS77" s="880"/>
      <c r="AT77" s="835"/>
      <c r="AU77" s="881"/>
      <c r="AV77" s="880"/>
      <c r="AW77" s="880"/>
      <c r="AX77" s="880"/>
      <c r="AY77" s="835"/>
      <c r="AZ77" s="833"/>
      <c r="BA77" s="833"/>
      <c r="BB77" s="833"/>
      <c r="BC77" s="833"/>
      <c r="BD77" s="834"/>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15">
      <c r="A78" s="226">
        <v>11</v>
      </c>
      <c r="B78" s="875"/>
      <c r="C78" s="876"/>
      <c r="D78" s="876"/>
      <c r="E78" s="876"/>
      <c r="F78" s="876"/>
      <c r="G78" s="876"/>
      <c r="H78" s="876"/>
      <c r="I78" s="876"/>
      <c r="J78" s="876"/>
      <c r="K78" s="876"/>
      <c r="L78" s="876"/>
      <c r="M78" s="876"/>
      <c r="N78" s="876"/>
      <c r="O78" s="876"/>
      <c r="P78" s="877"/>
      <c r="Q78" s="878"/>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15">
      <c r="A79" s="226">
        <v>12</v>
      </c>
      <c r="B79" s="875"/>
      <c r="C79" s="876"/>
      <c r="D79" s="876"/>
      <c r="E79" s="876"/>
      <c r="F79" s="876"/>
      <c r="G79" s="876"/>
      <c r="H79" s="876"/>
      <c r="I79" s="876"/>
      <c r="J79" s="876"/>
      <c r="K79" s="876"/>
      <c r="L79" s="876"/>
      <c r="M79" s="876"/>
      <c r="N79" s="876"/>
      <c r="O79" s="876"/>
      <c r="P79" s="877"/>
      <c r="Q79" s="878"/>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15">
      <c r="A80" s="226">
        <v>13</v>
      </c>
      <c r="B80" s="875"/>
      <c r="C80" s="876"/>
      <c r="D80" s="876"/>
      <c r="E80" s="876"/>
      <c r="F80" s="876"/>
      <c r="G80" s="876"/>
      <c r="H80" s="876"/>
      <c r="I80" s="876"/>
      <c r="J80" s="876"/>
      <c r="K80" s="876"/>
      <c r="L80" s="876"/>
      <c r="M80" s="876"/>
      <c r="N80" s="876"/>
      <c r="O80" s="876"/>
      <c r="P80" s="877"/>
      <c r="Q80" s="878"/>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15">
      <c r="A81" s="226">
        <v>14</v>
      </c>
      <c r="B81" s="875"/>
      <c r="C81" s="876"/>
      <c r="D81" s="876"/>
      <c r="E81" s="876"/>
      <c r="F81" s="876"/>
      <c r="G81" s="876"/>
      <c r="H81" s="876"/>
      <c r="I81" s="876"/>
      <c r="J81" s="876"/>
      <c r="K81" s="876"/>
      <c r="L81" s="876"/>
      <c r="M81" s="876"/>
      <c r="N81" s="876"/>
      <c r="O81" s="876"/>
      <c r="P81" s="877"/>
      <c r="Q81" s="878"/>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15">
      <c r="A82" s="226">
        <v>15</v>
      </c>
      <c r="B82" s="875"/>
      <c r="C82" s="876"/>
      <c r="D82" s="876"/>
      <c r="E82" s="876"/>
      <c r="F82" s="876"/>
      <c r="G82" s="876"/>
      <c r="H82" s="876"/>
      <c r="I82" s="876"/>
      <c r="J82" s="876"/>
      <c r="K82" s="876"/>
      <c r="L82" s="876"/>
      <c r="M82" s="876"/>
      <c r="N82" s="876"/>
      <c r="O82" s="876"/>
      <c r="P82" s="877"/>
      <c r="Q82" s="878"/>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15">
      <c r="A83" s="226">
        <v>16</v>
      </c>
      <c r="B83" s="875"/>
      <c r="C83" s="876"/>
      <c r="D83" s="876"/>
      <c r="E83" s="876"/>
      <c r="F83" s="876"/>
      <c r="G83" s="876"/>
      <c r="H83" s="876"/>
      <c r="I83" s="876"/>
      <c r="J83" s="876"/>
      <c r="K83" s="876"/>
      <c r="L83" s="876"/>
      <c r="M83" s="876"/>
      <c r="N83" s="876"/>
      <c r="O83" s="876"/>
      <c r="P83" s="877"/>
      <c r="Q83" s="878"/>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15">
      <c r="A84" s="226">
        <v>17</v>
      </c>
      <c r="B84" s="875"/>
      <c r="C84" s="876"/>
      <c r="D84" s="876"/>
      <c r="E84" s="876"/>
      <c r="F84" s="876"/>
      <c r="G84" s="876"/>
      <c r="H84" s="876"/>
      <c r="I84" s="876"/>
      <c r="J84" s="876"/>
      <c r="K84" s="876"/>
      <c r="L84" s="876"/>
      <c r="M84" s="876"/>
      <c r="N84" s="876"/>
      <c r="O84" s="876"/>
      <c r="P84" s="877"/>
      <c r="Q84" s="878"/>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15">
      <c r="A85" s="226">
        <v>18</v>
      </c>
      <c r="B85" s="875"/>
      <c r="C85" s="876"/>
      <c r="D85" s="876"/>
      <c r="E85" s="876"/>
      <c r="F85" s="876"/>
      <c r="G85" s="876"/>
      <c r="H85" s="876"/>
      <c r="I85" s="876"/>
      <c r="J85" s="876"/>
      <c r="K85" s="876"/>
      <c r="L85" s="876"/>
      <c r="M85" s="876"/>
      <c r="N85" s="876"/>
      <c r="O85" s="876"/>
      <c r="P85" s="877"/>
      <c r="Q85" s="878"/>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15">
      <c r="A86" s="226">
        <v>19</v>
      </c>
      <c r="B86" s="875"/>
      <c r="C86" s="876"/>
      <c r="D86" s="876"/>
      <c r="E86" s="876"/>
      <c r="F86" s="876"/>
      <c r="G86" s="876"/>
      <c r="H86" s="876"/>
      <c r="I86" s="876"/>
      <c r="J86" s="876"/>
      <c r="K86" s="876"/>
      <c r="L86" s="876"/>
      <c r="M86" s="876"/>
      <c r="N86" s="876"/>
      <c r="O86" s="876"/>
      <c r="P86" s="877"/>
      <c r="Q86" s="878"/>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15">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
      <c r="A88" s="228" t="s">
        <v>378</v>
      </c>
      <c r="B88" s="789" t="s">
        <v>401</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793">
        <f>IF(SUM(AF68:AJ87)=0,"-",SUM(AF68:AJ87))</f>
        <v>4</v>
      </c>
      <c r="AG88" s="793"/>
      <c r="AH88" s="793"/>
      <c r="AI88" s="793"/>
      <c r="AJ88" s="793"/>
      <c r="AK88" s="848"/>
      <c r="AL88" s="848"/>
      <c r="AM88" s="848"/>
      <c r="AN88" s="848"/>
      <c r="AO88" s="848"/>
      <c r="AP88" s="793" t="str">
        <f>IF(SUM(AP68:AT87)=0,"-",SUM(AP68:AT87))</f>
        <v>-</v>
      </c>
      <c r="AQ88" s="793"/>
      <c r="AR88" s="793"/>
      <c r="AS88" s="793"/>
      <c r="AT88" s="793"/>
      <c r="AU88" s="793" t="str">
        <f>IF(SUM(AU68:AY87)=0,"-",SUM(AU68:AY87))</f>
        <v>-</v>
      </c>
      <c r="AV88" s="793"/>
      <c r="AW88" s="793"/>
      <c r="AX88" s="793"/>
      <c r="AY88" s="793"/>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793">
        <f>IF(SUM(CR7:CV101)=0,"-",SUM(CR7:CV101))</f>
        <v>93</v>
      </c>
      <c r="CS102" s="793"/>
      <c r="CT102" s="793"/>
      <c r="CU102" s="793"/>
      <c r="CV102" s="793"/>
      <c r="CW102" s="892" t="str">
        <f t="shared" ref="CW102" si="3">IF(SUM(CW7:DA101)=0,"-",SUM(CW7:DA101))</f>
        <v>-</v>
      </c>
      <c r="CX102" s="893"/>
      <c r="CY102" s="893"/>
      <c r="CZ102" s="893"/>
      <c r="DA102" s="894"/>
      <c r="DB102" s="892">
        <f t="shared" ref="DB102" si="4">IF(SUM(DB7:DF101)=0,"-",SUM(DB7:DF101))</f>
        <v>45</v>
      </c>
      <c r="DC102" s="893"/>
      <c r="DD102" s="893"/>
      <c r="DE102" s="893"/>
      <c r="DF102" s="894"/>
      <c r="DG102" s="892" t="str">
        <f t="shared" ref="DG102" si="5">IF(SUM(DG7:DK101)=0,"-",SUM(DG7:DK101))</f>
        <v>-</v>
      </c>
      <c r="DH102" s="893"/>
      <c r="DI102" s="893"/>
      <c r="DJ102" s="893"/>
      <c r="DK102" s="894"/>
      <c r="DL102" s="892" t="str">
        <f t="shared" ref="DL102" si="6">IF(SUM(DL7:DP101)=0,"-",SUM(DL7:DP101))</f>
        <v>-</v>
      </c>
      <c r="DM102" s="893"/>
      <c r="DN102" s="893"/>
      <c r="DO102" s="893"/>
      <c r="DP102" s="894"/>
      <c r="DQ102" s="892" t="str">
        <f t="shared" ref="DQ102" si="7">IF(SUM(DQ7:DU101)=0,"-",SUM(DQ7:DU101))</f>
        <v>-</v>
      </c>
      <c r="DR102" s="893"/>
      <c r="DS102" s="893"/>
      <c r="DT102" s="893"/>
      <c r="DU102" s="894"/>
      <c r="DV102" s="789"/>
      <c r="DW102" s="790"/>
      <c r="DX102" s="790"/>
      <c r="DY102" s="790"/>
      <c r="DZ102" s="917"/>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403</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404</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20" t="s">
        <v>407</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408</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15">
      <c r="A109" s="91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410</v>
      </c>
      <c r="AB109" s="896"/>
      <c r="AC109" s="896"/>
      <c r="AD109" s="896"/>
      <c r="AE109" s="897"/>
      <c r="AF109" s="895" t="s">
        <v>411</v>
      </c>
      <c r="AG109" s="896"/>
      <c r="AH109" s="896"/>
      <c r="AI109" s="896"/>
      <c r="AJ109" s="897"/>
      <c r="AK109" s="895" t="s">
        <v>295</v>
      </c>
      <c r="AL109" s="896"/>
      <c r="AM109" s="896"/>
      <c r="AN109" s="896"/>
      <c r="AO109" s="897"/>
      <c r="AP109" s="895" t="s">
        <v>412</v>
      </c>
      <c r="AQ109" s="896"/>
      <c r="AR109" s="896"/>
      <c r="AS109" s="896"/>
      <c r="AT109" s="898"/>
      <c r="AU109" s="91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410</v>
      </c>
      <c r="BR109" s="896"/>
      <c r="BS109" s="896"/>
      <c r="BT109" s="896"/>
      <c r="BU109" s="897"/>
      <c r="BV109" s="895" t="s">
        <v>411</v>
      </c>
      <c r="BW109" s="896"/>
      <c r="BX109" s="896"/>
      <c r="BY109" s="896"/>
      <c r="BZ109" s="897"/>
      <c r="CA109" s="895" t="s">
        <v>295</v>
      </c>
      <c r="CB109" s="896"/>
      <c r="CC109" s="896"/>
      <c r="CD109" s="896"/>
      <c r="CE109" s="897"/>
      <c r="CF109" s="916" t="s">
        <v>412</v>
      </c>
      <c r="CG109" s="916"/>
      <c r="CH109" s="916"/>
      <c r="CI109" s="916"/>
      <c r="CJ109" s="916"/>
      <c r="CK109" s="895"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410</v>
      </c>
      <c r="DH109" s="896"/>
      <c r="DI109" s="896"/>
      <c r="DJ109" s="896"/>
      <c r="DK109" s="897"/>
      <c r="DL109" s="895" t="s">
        <v>411</v>
      </c>
      <c r="DM109" s="896"/>
      <c r="DN109" s="896"/>
      <c r="DO109" s="896"/>
      <c r="DP109" s="897"/>
      <c r="DQ109" s="895" t="s">
        <v>295</v>
      </c>
      <c r="DR109" s="896"/>
      <c r="DS109" s="896"/>
      <c r="DT109" s="896"/>
      <c r="DU109" s="897"/>
      <c r="DV109" s="895" t="s">
        <v>412</v>
      </c>
      <c r="DW109" s="896"/>
      <c r="DX109" s="896"/>
      <c r="DY109" s="896"/>
      <c r="DZ109" s="898"/>
    </row>
    <row r="110" spans="1:131" s="218" customFormat="1" ht="26.25" customHeight="1" x14ac:dyDescent="0.15">
      <c r="A110" s="899" t="s">
        <v>414</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683640</v>
      </c>
      <c r="AB110" s="903"/>
      <c r="AC110" s="903"/>
      <c r="AD110" s="903"/>
      <c r="AE110" s="904"/>
      <c r="AF110" s="905">
        <v>737774</v>
      </c>
      <c r="AG110" s="903"/>
      <c r="AH110" s="903"/>
      <c r="AI110" s="903"/>
      <c r="AJ110" s="904"/>
      <c r="AK110" s="905">
        <v>702400</v>
      </c>
      <c r="AL110" s="903"/>
      <c r="AM110" s="903"/>
      <c r="AN110" s="903"/>
      <c r="AO110" s="904"/>
      <c r="AP110" s="906">
        <v>23.2</v>
      </c>
      <c r="AQ110" s="907"/>
      <c r="AR110" s="907"/>
      <c r="AS110" s="907"/>
      <c r="AT110" s="908"/>
      <c r="AU110" s="909" t="s">
        <v>69</v>
      </c>
      <c r="AV110" s="910"/>
      <c r="AW110" s="910"/>
      <c r="AX110" s="910"/>
      <c r="AY110" s="910"/>
      <c r="AZ110" s="932" t="s">
        <v>415</v>
      </c>
      <c r="BA110" s="900"/>
      <c r="BB110" s="900"/>
      <c r="BC110" s="900"/>
      <c r="BD110" s="900"/>
      <c r="BE110" s="900"/>
      <c r="BF110" s="900"/>
      <c r="BG110" s="900"/>
      <c r="BH110" s="900"/>
      <c r="BI110" s="900"/>
      <c r="BJ110" s="900"/>
      <c r="BK110" s="900"/>
      <c r="BL110" s="900"/>
      <c r="BM110" s="900"/>
      <c r="BN110" s="900"/>
      <c r="BO110" s="900"/>
      <c r="BP110" s="901"/>
      <c r="BQ110" s="933">
        <v>5963043</v>
      </c>
      <c r="BR110" s="934"/>
      <c r="BS110" s="934"/>
      <c r="BT110" s="934"/>
      <c r="BU110" s="934"/>
      <c r="BV110" s="934">
        <v>5605169</v>
      </c>
      <c r="BW110" s="934"/>
      <c r="BX110" s="934"/>
      <c r="BY110" s="934"/>
      <c r="BZ110" s="934"/>
      <c r="CA110" s="934">
        <v>6208452</v>
      </c>
      <c r="CB110" s="934"/>
      <c r="CC110" s="934"/>
      <c r="CD110" s="934"/>
      <c r="CE110" s="934"/>
      <c r="CF110" s="947">
        <v>204.7</v>
      </c>
      <c r="CG110" s="948"/>
      <c r="CH110" s="948"/>
      <c r="CI110" s="948"/>
      <c r="CJ110" s="948"/>
      <c r="CK110" s="949" t="s">
        <v>416</v>
      </c>
      <c r="CL110" s="950"/>
      <c r="CM110" s="932" t="s">
        <v>417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18" customFormat="1" ht="26.25" customHeight="1" x14ac:dyDescent="0.15">
      <c r="A111" s="937" t="s">
        <v>418</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419</v>
      </c>
      <c r="BA111" s="926"/>
      <c r="BB111" s="926"/>
      <c r="BC111" s="926"/>
      <c r="BD111" s="926"/>
      <c r="BE111" s="926"/>
      <c r="BF111" s="926"/>
      <c r="BG111" s="926"/>
      <c r="BH111" s="926"/>
      <c r="BI111" s="926"/>
      <c r="BJ111" s="926"/>
      <c r="BK111" s="926"/>
      <c r="BL111" s="926"/>
      <c r="BM111" s="926"/>
      <c r="BN111" s="926"/>
      <c r="BO111" s="926"/>
      <c r="BP111" s="927"/>
      <c r="BQ111" s="928" t="s">
        <v>122</v>
      </c>
      <c r="BR111" s="929"/>
      <c r="BS111" s="929"/>
      <c r="BT111" s="929"/>
      <c r="BU111" s="929"/>
      <c r="BV111" s="929" t="s">
        <v>122</v>
      </c>
      <c r="BW111" s="929"/>
      <c r="BX111" s="929"/>
      <c r="BY111" s="929"/>
      <c r="BZ111" s="929"/>
      <c r="CA111" s="929" t="s">
        <v>122</v>
      </c>
      <c r="CB111" s="929"/>
      <c r="CC111" s="929"/>
      <c r="CD111" s="929"/>
      <c r="CE111" s="929"/>
      <c r="CF111" s="923" t="s">
        <v>122</v>
      </c>
      <c r="CG111" s="924"/>
      <c r="CH111" s="924"/>
      <c r="CI111" s="924"/>
      <c r="CJ111" s="924"/>
      <c r="CK111" s="951"/>
      <c r="CL111" s="952"/>
      <c r="CM111" s="925" t="s">
        <v>420</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18" customFormat="1" ht="26.25" customHeight="1" x14ac:dyDescent="0.15">
      <c r="A112" s="955" t="s">
        <v>421</v>
      </c>
      <c r="B112" s="956"/>
      <c r="C112" s="926" t="s">
        <v>422</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423</v>
      </c>
      <c r="BA112" s="926"/>
      <c r="BB112" s="926"/>
      <c r="BC112" s="926"/>
      <c r="BD112" s="926"/>
      <c r="BE112" s="926"/>
      <c r="BF112" s="926"/>
      <c r="BG112" s="926"/>
      <c r="BH112" s="926"/>
      <c r="BI112" s="926"/>
      <c r="BJ112" s="926"/>
      <c r="BK112" s="926"/>
      <c r="BL112" s="926"/>
      <c r="BM112" s="926"/>
      <c r="BN112" s="926"/>
      <c r="BO112" s="926"/>
      <c r="BP112" s="927"/>
      <c r="BQ112" s="928">
        <v>532169</v>
      </c>
      <c r="BR112" s="929"/>
      <c r="BS112" s="929"/>
      <c r="BT112" s="929"/>
      <c r="BU112" s="929"/>
      <c r="BV112" s="929">
        <v>533438</v>
      </c>
      <c r="BW112" s="929"/>
      <c r="BX112" s="929"/>
      <c r="BY112" s="929"/>
      <c r="BZ112" s="929"/>
      <c r="CA112" s="929">
        <v>496437</v>
      </c>
      <c r="CB112" s="929"/>
      <c r="CC112" s="929"/>
      <c r="CD112" s="929"/>
      <c r="CE112" s="929"/>
      <c r="CF112" s="923">
        <v>16.399999999999999</v>
      </c>
      <c r="CG112" s="924"/>
      <c r="CH112" s="924"/>
      <c r="CI112" s="924"/>
      <c r="CJ112" s="924"/>
      <c r="CK112" s="951"/>
      <c r="CL112" s="952"/>
      <c r="CM112" s="925" t="s">
        <v>424</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122</v>
      </c>
      <c r="DH112" s="929"/>
      <c r="DI112" s="929"/>
      <c r="DJ112" s="929"/>
      <c r="DK112" s="929"/>
      <c r="DL112" s="929" t="s">
        <v>122</v>
      </c>
      <c r="DM112" s="929"/>
      <c r="DN112" s="929"/>
      <c r="DO112" s="929"/>
      <c r="DP112" s="929"/>
      <c r="DQ112" s="929" t="s">
        <v>122</v>
      </c>
      <c r="DR112" s="929"/>
      <c r="DS112" s="929"/>
      <c r="DT112" s="929"/>
      <c r="DU112" s="929"/>
      <c r="DV112" s="930" t="s">
        <v>122</v>
      </c>
      <c r="DW112" s="930"/>
      <c r="DX112" s="930"/>
      <c r="DY112" s="930"/>
      <c r="DZ112" s="931"/>
    </row>
    <row r="113" spans="1:130" s="218" customFormat="1" ht="26.25" customHeight="1" x14ac:dyDescent="0.15">
      <c r="A113" s="957"/>
      <c r="B113" s="958"/>
      <c r="C113" s="926" t="s">
        <v>425</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83229</v>
      </c>
      <c r="AB113" s="941"/>
      <c r="AC113" s="941"/>
      <c r="AD113" s="941"/>
      <c r="AE113" s="942"/>
      <c r="AF113" s="943">
        <v>82947</v>
      </c>
      <c r="AG113" s="941"/>
      <c r="AH113" s="941"/>
      <c r="AI113" s="941"/>
      <c r="AJ113" s="942"/>
      <c r="AK113" s="943">
        <v>73804</v>
      </c>
      <c r="AL113" s="941"/>
      <c r="AM113" s="941"/>
      <c r="AN113" s="941"/>
      <c r="AO113" s="942"/>
      <c r="AP113" s="944">
        <v>2.4</v>
      </c>
      <c r="AQ113" s="945"/>
      <c r="AR113" s="945"/>
      <c r="AS113" s="945"/>
      <c r="AT113" s="946"/>
      <c r="AU113" s="911"/>
      <c r="AV113" s="912"/>
      <c r="AW113" s="912"/>
      <c r="AX113" s="912"/>
      <c r="AY113" s="912"/>
      <c r="AZ113" s="925" t="s">
        <v>426</v>
      </c>
      <c r="BA113" s="926"/>
      <c r="BB113" s="926"/>
      <c r="BC113" s="926"/>
      <c r="BD113" s="926"/>
      <c r="BE113" s="926"/>
      <c r="BF113" s="926"/>
      <c r="BG113" s="926"/>
      <c r="BH113" s="926"/>
      <c r="BI113" s="926"/>
      <c r="BJ113" s="926"/>
      <c r="BK113" s="926"/>
      <c r="BL113" s="926"/>
      <c r="BM113" s="926"/>
      <c r="BN113" s="926"/>
      <c r="BO113" s="926"/>
      <c r="BP113" s="927"/>
      <c r="BQ113" s="928" t="s">
        <v>122</v>
      </c>
      <c r="BR113" s="929"/>
      <c r="BS113" s="929"/>
      <c r="BT113" s="929"/>
      <c r="BU113" s="929"/>
      <c r="BV113" s="929" t="s">
        <v>122</v>
      </c>
      <c r="BW113" s="929"/>
      <c r="BX113" s="929"/>
      <c r="BY113" s="929"/>
      <c r="BZ113" s="929"/>
      <c r="CA113" s="929" t="s">
        <v>122</v>
      </c>
      <c r="CB113" s="929"/>
      <c r="CC113" s="929"/>
      <c r="CD113" s="929"/>
      <c r="CE113" s="929"/>
      <c r="CF113" s="923" t="s">
        <v>122</v>
      </c>
      <c r="CG113" s="924"/>
      <c r="CH113" s="924"/>
      <c r="CI113" s="924"/>
      <c r="CJ113" s="924"/>
      <c r="CK113" s="951"/>
      <c r="CL113" s="952"/>
      <c r="CM113" s="925" t="s">
        <v>427</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18" customFormat="1" ht="26.25" customHeight="1" x14ac:dyDescent="0.15">
      <c r="A114" s="957"/>
      <c r="B114" s="958"/>
      <c r="C114" s="926" t="s">
        <v>428</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t="s">
        <v>122</v>
      </c>
      <c r="AB114" s="962"/>
      <c r="AC114" s="962"/>
      <c r="AD114" s="962"/>
      <c r="AE114" s="963"/>
      <c r="AF114" s="964" t="s">
        <v>122</v>
      </c>
      <c r="AG114" s="962"/>
      <c r="AH114" s="962"/>
      <c r="AI114" s="962"/>
      <c r="AJ114" s="963"/>
      <c r="AK114" s="964" t="s">
        <v>122</v>
      </c>
      <c r="AL114" s="962"/>
      <c r="AM114" s="962"/>
      <c r="AN114" s="962"/>
      <c r="AO114" s="963"/>
      <c r="AP114" s="965" t="s">
        <v>122</v>
      </c>
      <c r="AQ114" s="966"/>
      <c r="AR114" s="966"/>
      <c r="AS114" s="966"/>
      <c r="AT114" s="967"/>
      <c r="AU114" s="911"/>
      <c r="AV114" s="912"/>
      <c r="AW114" s="912"/>
      <c r="AX114" s="912"/>
      <c r="AY114" s="912"/>
      <c r="AZ114" s="925" t="s">
        <v>429</v>
      </c>
      <c r="BA114" s="926"/>
      <c r="BB114" s="926"/>
      <c r="BC114" s="926"/>
      <c r="BD114" s="926"/>
      <c r="BE114" s="926"/>
      <c r="BF114" s="926"/>
      <c r="BG114" s="926"/>
      <c r="BH114" s="926"/>
      <c r="BI114" s="926"/>
      <c r="BJ114" s="926"/>
      <c r="BK114" s="926"/>
      <c r="BL114" s="926"/>
      <c r="BM114" s="926"/>
      <c r="BN114" s="926"/>
      <c r="BO114" s="926"/>
      <c r="BP114" s="927"/>
      <c r="BQ114" s="928">
        <v>760763</v>
      </c>
      <c r="BR114" s="929"/>
      <c r="BS114" s="929"/>
      <c r="BT114" s="929"/>
      <c r="BU114" s="929"/>
      <c r="BV114" s="929">
        <v>709402</v>
      </c>
      <c r="BW114" s="929"/>
      <c r="BX114" s="929"/>
      <c r="BY114" s="929"/>
      <c r="BZ114" s="929"/>
      <c r="CA114" s="929">
        <v>766681</v>
      </c>
      <c r="CB114" s="929"/>
      <c r="CC114" s="929"/>
      <c r="CD114" s="929"/>
      <c r="CE114" s="929"/>
      <c r="CF114" s="923">
        <v>25.3</v>
      </c>
      <c r="CG114" s="924"/>
      <c r="CH114" s="924"/>
      <c r="CI114" s="924"/>
      <c r="CJ114" s="924"/>
      <c r="CK114" s="951"/>
      <c r="CL114" s="952"/>
      <c r="CM114" s="925" t="s">
        <v>430</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18" customFormat="1" ht="26.25" customHeight="1" x14ac:dyDescent="0.15">
      <c r="A115" s="957"/>
      <c r="B115" s="958"/>
      <c r="C115" s="926" t="s">
        <v>431</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314</v>
      </c>
      <c r="AB115" s="941"/>
      <c r="AC115" s="941"/>
      <c r="AD115" s="941"/>
      <c r="AE115" s="942"/>
      <c r="AF115" s="943">
        <v>286</v>
      </c>
      <c r="AG115" s="941"/>
      <c r="AH115" s="941"/>
      <c r="AI115" s="941"/>
      <c r="AJ115" s="942"/>
      <c r="AK115" s="943">
        <v>243</v>
      </c>
      <c r="AL115" s="941"/>
      <c r="AM115" s="941"/>
      <c r="AN115" s="941"/>
      <c r="AO115" s="942"/>
      <c r="AP115" s="944">
        <v>0</v>
      </c>
      <c r="AQ115" s="945"/>
      <c r="AR115" s="945"/>
      <c r="AS115" s="945"/>
      <c r="AT115" s="946"/>
      <c r="AU115" s="911"/>
      <c r="AV115" s="912"/>
      <c r="AW115" s="912"/>
      <c r="AX115" s="912"/>
      <c r="AY115" s="912"/>
      <c r="AZ115" s="925" t="s">
        <v>432</v>
      </c>
      <c r="BA115" s="926"/>
      <c r="BB115" s="926"/>
      <c r="BC115" s="926"/>
      <c r="BD115" s="926"/>
      <c r="BE115" s="926"/>
      <c r="BF115" s="926"/>
      <c r="BG115" s="926"/>
      <c r="BH115" s="926"/>
      <c r="BI115" s="926"/>
      <c r="BJ115" s="926"/>
      <c r="BK115" s="926"/>
      <c r="BL115" s="926"/>
      <c r="BM115" s="926"/>
      <c r="BN115" s="926"/>
      <c r="BO115" s="926"/>
      <c r="BP115" s="927"/>
      <c r="BQ115" s="928" t="s">
        <v>122</v>
      </c>
      <c r="BR115" s="929"/>
      <c r="BS115" s="929"/>
      <c r="BT115" s="929"/>
      <c r="BU115" s="929"/>
      <c r="BV115" s="929" t="s">
        <v>122</v>
      </c>
      <c r="BW115" s="929"/>
      <c r="BX115" s="929"/>
      <c r="BY115" s="929"/>
      <c r="BZ115" s="929"/>
      <c r="CA115" s="929" t="s">
        <v>122</v>
      </c>
      <c r="CB115" s="929"/>
      <c r="CC115" s="929"/>
      <c r="CD115" s="929"/>
      <c r="CE115" s="929"/>
      <c r="CF115" s="923" t="s">
        <v>122</v>
      </c>
      <c r="CG115" s="924"/>
      <c r="CH115" s="924"/>
      <c r="CI115" s="924"/>
      <c r="CJ115" s="924"/>
      <c r="CK115" s="951"/>
      <c r="CL115" s="952"/>
      <c r="CM115" s="925" t="s">
        <v>433</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122</v>
      </c>
      <c r="DH115" s="962"/>
      <c r="DI115" s="962"/>
      <c r="DJ115" s="962"/>
      <c r="DK115" s="963"/>
      <c r="DL115" s="964" t="s">
        <v>122</v>
      </c>
      <c r="DM115" s="962"/>
      <c r="DN115" s="962"/>
      <c r="DO115" s="962"/>
      <c r="DP115" s="963"/>
      <c r="DQ115" s="964" t="s">
        <v>122</v>
      </c>
      <c r="DR115" s="962"/>
      <c r="DS115" s="962"/>
      <c r="DT115" s="962"/>
      <c r="DU115" s="963"/>
      <c r="DV115" s="965" t="s">
        <v>122</v>
      </c>
      <c r="DW115" s="966"/>
      <c r="DX115" s="966"/>
      <c r="DY115" s="966"/>
      <c r="DZ115" s="967"/>
    </row>
    <row r="116" spans="1:130" s="218" customFormat="1" ht="26.25" customHeight="1" x14ac:dyDescent="0.15">
      <c r="A116" s="959"/>
      <c r="B116" s="960"/>
      <c r="C116" s="968" t="s">
        <v>434</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122</v>
      </c>
      <c r="AB116" s="962"/>
      <c r="AC116" s="962"/>
      <c r="AD116" s="962"/>
      <c r="AE116" s="963"/>
      <c r="AF116" s="964" t="s">
        <v>122</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435</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436</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122</v>
      </c>
      <c r="DH116" s="962"/>
      <c r="DI116" s="962"/>
      <c r="DJ116" s="962"/>
      <c r="DK116" s="963"/>
      <c r="DL116" s="964" t="s">
        <v>122</v>
      </c>
      <c r="DM116" s="962"/>
      <c r="DN116" s="962"/>
      <c r="DO116" s="962"/>
      <c r="DP116" s="963"/>
      <c r="DQ116" s="964" t="s">
        <v>122</v>
      </c>
      <c r="DR116" s="962"/>
      <c r="DS116" s="962"/>
      <c r="DT116" s="962"/>
      <c r="DU116" s="963"/>
      <c r="DV116" s="965" t="s">
        <v>122</v>
      </c>
      <c r="DW116" s="966"/>
      <c r="DX116" s="966"/>
      <c r="DY116" s="966"/>
      <c r="DZ116" s="967"/>
    </row>
    <row r="117" spans="1:130" s="218" customFormat="1" ht="26.25" customHeight="1" x14ac:dyDescent="0.15">
      <c r="A117" s="91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437</v>
      </c>
      <c r="Z117" s="897"/>
      <c r="AA117" s="981">
        <v>767183</v>
      </c>
      <c r="AB117" s="982"/>
      <c r="AC117" s="982"/>
      <c r="AD117" s="982"/>
      <c r="AE117" s="983"/>
      <c r="AF117" s="984">
        <v>821007</v>
      </c>
      <c r="AG117" s="982"/>
      <c r="AH117" s="982"/>
      <c r="AI117" s="982"/>
      <c r="AJ117" s="983"/>
      <c r="AK117" s="984">
        <v>776447</v>
      </c>
      <c r="AL117" s="982"/>
      <c r="AM117" s="982"/>
      <c r="AN117" s="982"/>
      <c r="AO117" s="983"/>
      <c r="AP117" s="985"/>
      <c r="AQ117" s="986"/>
      <c r="AR117" s="986"/>
      <c r="AS117" s="986"/>
      <c r="AT117" s="987"/>
      <c r="AU117" s="911"/>
      <c r="AV117" s="912"/>
      <c r="AW117" s="912"/>
      <c r="AX117" s="912"/>
      <c r="AY117" s="912"/>
      <c r="AZ117" s="977" t="s">
        <v>438</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439</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18" customFormat="1" ht="26.25" customHeight="1" x14ac:dyDescent="0.15">
      <c r="A118" s="91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410</v>
      </c>
      <c r="AB118" s="896"/>
      <c r="AC118" s="896"/>
      <c r="AD118" s="896"/>
      <c r="AE118" s="897"/>
      <c r="AF118" s="895" t="s">
        <v>411</v>
      </c>
      <c r="AG118" s="896"/>
      <c r="AH118" s="896"/>
      <c r="AI118" s="896"/>
      <c r="AJ118" s="897"/>
      <c r="AK118" s="895" t="s">
        <v>295</v>
      </c>
      <c r="AL118" s="896"/>
      <c r="AM118" s="896"/>
      <c r="AN118" s="896"/>
      <c r="AO118" s="897"/>
      <c r="AP118" s="973" t="s">
        <v>412</v>
      </c>
      <c r="AQ118" s="974"/>
      <c r="AR118" s="974"/>
      <c r="AS118" s="974"/>
      <c r="AT118" s="975"/>
      <c r="AU118" s="911"/>
      <c r="AV118" s="912"/>
      <c r="AW118" s="912"/>
      <c r="AX118" s="912"/>
      <c r="AY118" s="912"/>
      <c r="AZ118" s="976" t="s">
        <v>440</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441</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18" customFormat="1" ht="26.25" customHeight="1" x14ac:dyDescent="0.15">
      <c r="A119" s="1065" t="s">
        <v>416</v>
      </c>
      <c r="B119" s="950"/>
      <c r="C119" s="932" t="s">
        <v>417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39" t="s">
        <v>178</v>
      </c>
      <c r="BA119" s="239"/>
      <c r="BB119" s="239"/>
      <c r="BC119" s="239"/>
      <c r="BD119" s="239"/>
      <c r="BE119" s="239"/>
      <c r="BF119" s="239"/>
      <c r="BG119" s="239"/>
      <c r="BH119" s="239"/>
      <c r="BI119" s="239"/>
      <c r="BJ119" s="239"/>
      <c r="BK119" s="239"/>
      <c r="BL119" s="239"/>
      <c r="BM119" s="239"/>
      <c r="BN119" s="239"/>
      <c r="BO119" s="980" t="s">
        <v>442</v>
      </c>
      <c r="BP119" s="1008"/>
      <c r="BQ119" s="1002">
        <v>7255975</v>
      </c>
      <c r="BR119" s="1003"/>
      <c r="BS119" s="1003"/>
      <c r="BT119" s="1003"/>
      <c r="BU119" s="1003"/>
      <c r="BV119" s="1003">
        <v>6848009</v>
      </c>
      <c r="BW119" s="1003"/>
      <c r="BX119" s="1003"/>
      <c r="BY119" s="1003"/>
      <c r="BZ119" s="1003"/>
      <c r="CA119" s="1003">
        <v>7471570</v>
      </c>
      <c r="CB119" s="1003"/>
      <c r="CC119" s="1003"/>
      <c r="CD119" s="1003"/>
      <c r="CE119" s="1003"/>
      <c r="CF119" s="1004"/>
      <c r="CG119" s="1005"/>
      <c r="CH119" s="1005"/>
      <c r="CI119" s="1005"/>
      <c r="CJ119" s="1006"/>
      <c r="CK119" s="953"/>
      <c r="CL119" s="954"/>
      <c r="CM119" s="976" t="s">
        <v>443</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18" customFormat="1" ht="26.25" customHeight="1" x14ac:dyDescent="0.15">
      <c r="A120" s="1066"/>
      <c r="B120" s="952"/>
      <c r="C120" s="925" t="s">
        <v>420</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444</v>
      </c>
      <c r="AV120" s="995"/>
      <c r="AW120" s="995"/>
      <c r="AX120" s="995"/>
      <c r="AY120" s="996"/>
      <c r="AZ120" s="932" t="s">
        <v>445</v>
      </c>
      <c r="BA120" s="900"/>
      <c r="BB120" s="900"/>
      <c r="BC120" s="900"/>
      <c r="BD120" s="900"/>
      <c r="BE120" s="900"/>
      <c r="BF120" s="900"/>
      <c r="BG120" s="900"/>
      <c r="BH120" s="900"/>
      <c r="BI120" s="900"/>
      <c r="BJ120" s="900"/>
      <c r="BK120" s="900"/>
      <c r="BL120" s="900"/>
      <c r="BM120" s="900"/>
      <c r="BN120" s="900"/>
      <c r="BO120" s="900"/>
      <c r="BP120" s="901"/>
      <c r="BQ120" s="933">
        <v>1827994</v>
      </c>
      <c r="BR120" s="934"/>
      <c r="BS120" s="934"/>
      <c r="BT120" s="934"/>
      <c r="BU120" s="934"/>
      <c r="BV120" s="934">
        <v>1982036</v>
      </c>
      <c r="BW120" s="934"/>
      <c r="BX120" s="934"/>
      <c r="BY120" s="934"/>
      <c r="BZ120" s="934"/>
      <c r="CA120" s="934">
        <v>1812318</v>
      </c>
      <c r="CB120" s="934"/>
      <c r="CC120" s="934"/>
      <c r="CD120" s="934"/>
      <c r="CE120" s="934"/>
      <c r="CF120" s="947">
        <v>59.8</v>
      </c>
      <c r="CG120" s="948"/>
      <c r="CH120" s="948"/>
      <c r="CI120" s="948"/>
      <c r="CJ120" s="948"/>
      <c r="CK120" s="1009" t="s">
        <v>446</v>
      </c>
      <c r="CL120" s="1010"/>
      <c r="CM120" s="1010"/>
      <c r="CN120" s="1010"/>
      <c r="CO120" s="1011"/>
      <c r="CP120" s="1017" t="s">
        <v>395</v>
      </c>
      <c r="CQ120" s="1018"/>
      <c r="CR120" s="1018"/>
      <c r="CS120" s="1018"/>
      <c r="CT120" s="1018"/>
      <c r="CU120" s="1018"/>
      <c r="CV120" s="1018"/>
      <c r="CW120" s="1018"/>
      <c r="CX120" s="1018"/>
      <c r="CY120" s="1018"/>
      <c r="CZ120" s="1018"/>
      <c r="DA120" s="1018"/>
      <c r="DB120" s="1018"/>
      <c r="DC120" s="1018"/>
      <c r="DD120" s="1018"/>
      <c r="DE120" s="1018"/>
      <c r="DF120" s="1019"/>
      <c r="DG120" s="933">
        <v>402554</v>
      </c>
      <c r="DH120" s="934"/>
      <c r="DI120" s="934"/>
      <c r="DJ120" s="934"/>
      <c r="DK120" s="934"/>
      <c r="DL120" s="934">
        <v>427343</v>
      </c>
      <c r="DM120" s="934"/>
      <c r="DN120" s="934"/>
      <c r="DO120" s="934"/>
      <c r="DP120" s="934"/>
      <c r="DQ120" s="934">
        <v>409751</v>
      </c>
      <c r="DR120" s="934"/>
      <c r="DS120" s="934"/>
      <c r="DT120" s="934"/>
      <c r="DU120" s="934"/>
      <c r="DV120" s="935">
        <v>13.5</v>
      </c>
      <c r="DW120" s="935"/>
      <c r="DX120" s="935"/>
      <c r="DY120" s="935"/>
      <c r="DZ120" s="936"/>
    </row>
    <row r="121" spans="1:130" s="218" customFormat="1" ht="26.25" customHeight="1" x14ac:dyDescent="0.15">
      <c r="A121" s="1066"/>
      <c r="B121" s="952"/>
      <c r="C121" s="977" t="s">
        <v>447</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t="s">
        <v>122</v>
      </c>
      <c r="AL121" s="962"/>
      <c r="AM121" s="962"/>
      <c r="AN121" s="962"/>
      <c r="AO121" s="963"/>
      <c r="AP121" s="965" t="s">
        <v>122</v>
      </c>
      <c r="AQ121" s="966"/>
      <c r="AR121" s="966"/>
      <c r="AS121" s="966"/>
      <c r="AT121" s="967"/>
      <c r="AU121" s="997"/>
      <c r="AV121" s="998"/>
      <c r="AW121" s="998"/>
      <c r="AX121" s="998"/>
      <c r="AY121" s="999"/>
      <c r="AZ121" s="925" t="s">
        <v>448</v>
      </c>
      <c r="BA121" s="926"/>
      <c r="BB121" s="926"/>
      <c r="BC121" s="926"/>
      <c r="BD121" s="926"/>
      <c r="BE121" s="926"/>
      <c r="BF121" s="926"/>
      <c r="BG121" s="926"/>
      <c r="BH121" s="926"/>
      <c r="BI121" s="926"/>
      <c r="BJ121" s="926"/>
      <c r="BK121" s="926"/>
      <c r="BL121" s="926"/>
      <c r="BM121" s="926"/>
      <c r="BN121" s="926"/>
      <c r="BO121" s="926"/>
      <c r="BP121" s="927"/>
      <c r="BQ121" s="928">
        <v>538296</v>
      </c>
      <c r="BR121" s="929"/>
      <c r="BS121" s="929"/>
      <c r="BT121" s="929"/>
      <c r="BU121" s="929"/>
      <c r="BV121" s="929">
        <v>526849</v>
      </c>
      <c r="BW121" s="929"/>
      <c r="BX121" s="929"/>
      <c r="BY121" s="929"/>
      <c r="BZ121" s="929"/>
      <c r="CA121" s="929">
        <v>627121</v>
      </c>
      <c r="CB121" s="929"/>
      <c r="CC121" s="929"/>
      <c r="CD121" s="929"/>
      <c r="CE121" s="929"/>
      <c r="CF121" s="923">
        <v>20.7</v>
      </c>
      <c r="CG121" s="924"/>
      <c r="CH121" s="924"/>
      <c r="CI121" s="924"/>
      <c r="CJ121" s="924"/>
      <c r="CK121" s="1012"/>
      <c r="CL121" s="1013"/>
      <c r="CM121" s="1013"/>
      <c r="CN121" s="1013"/>
      <c r="CO121" s="1014"/>
      <c r="CP121" s="1022" t="s">
        <v>393</v>
      </c>
      <c r="CQ121" s="1023"/>
      <c r="CR121" s="1023"/>
      <c r="CS121" s="1023"/>
      <c r="CT121" s="1023"/>
      <c r="CU121" s="1023"/>
      <c r="CV121" s="1023"/>
      <c r="CW121" s="1023"/>
      <c r="CX121" s="1023"/>
      <c r="CY121" s="1023"/>
      <c r="CZ121" s="1023"/>
      <c r="DA121" s="1023"/>
      <c r="DB121" s="1023"/>
      <c r="DC121" s="1023"/>
      <c r="DD121" s="1023"/>
      <c r="DE121" s="1023"/>
      <c r="DF121" s="1024"/>
      <c r="DG121" s="928">
        <v>129615</v>
      </c>
      <c r="DH121" s="929"/>
      <c r="DI121" s="929"/>
      <c r="DJ121" s="929"/>
      <c r="DK121" s="929"/>
      <c r="DL121" s="929">
        <v>106095</v>
      </c>
      <c r="DM121" s="929"/>
      <c r="DN121" s="929"/>
      <c r="DO121" s="929"/>
      <c r="DP121" s="929"/>
      <c r="DQ121" s="929">
        <v>86686</v>
      </c>
      <c r="DR121" s="929"/>
      <c r="DS121" s="929"/>
      <c r="DT121" s="929"/>
      <c r="DU121" s="929"/>
      <c r="DV121" s="930">
        <v>2.9</v>
      </c>
      <c r="DW121" s="930"/>
      <c r="DX121" s="930"/>
      <c r="DY121" s="930"/>
      <c r="DZ121" s="931"/>
    </row>
    <row r="122" spans="1:130" s="218" customFormat="1" ht="26.25" customHeight="1" x14ac:dyDescent="0.15">
      <c r="A122" s="1066"/>
      <c r="B122" s="952"/>
      <c r="C122" s="925" t="s">
        <v>430</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449</v>
      </c>
      <c r="BA122" s="968"/>
      <c r="BB122" s="968"/>
      <c r="BC122" s="968"/>
      <c r="BD122" s="968"/>
      <c r="BE122" s="968"/>
      <c r="BF122" s="968"/>
      <c r="BG122" s="968"/>
      <c r="BH122" s="968"/>
      <c r="BI122" s="968"/>
      <c r="BJ122" s="968"/>
      <c r="BK122" s="968"/>
      <c r="BL122" s="968"/>
      <c r="BM122" s="968"/>
      <c r="BN122" s="968"/>
      <c r="BO122" s="968"/>
      <c r="BP122" s="969"/>
      <c r="BQ122" s="1002">
        <v>4423881</v>
      </c>
      <c r="BR122" s="1003"/>
      <c r="BS122" s="1003"/>
      <c r="BT122" s="1003"/>
      <c r="BU122" s="1003"/>
      <c r="BV122" s="1003">
        <v>4186238</v>
      </c>
      <c r="BW122" s="1003"/>
      <c r="BX122" s="1003"/>
      <c r="BY122" s="1003"/>
      <c r="BZ122" s="1003"/>
      <c r="CA122" s="1003">
        <v>5056061</v>
      </c>
      <c r="CB122" s="1003"/>
      <c r="CC122" s="1003"/>
      <c r="CD122" s="1003"/>
      <c r="CE122" s="1003"/>
      <c r="CF122" s="1020">
        <v>166.7</v>
      </c>
      <c r="CG122" s="1021"/>
      <c r="CH122" s="1021"/>
      <c r="CI122" s="1021"/>
      <c r="CJ122" s="1021"/>
      <c r="CK122" s="1012"/>
      <c r="CL122" s="1013"/>
      <c r="CM122" s="1013"/>
      <c r="CN122" s="1013"/>
      <c r="CO122" s="1014"/>
      <c r="CP122" s="1022" t="s">
        <v>391</v>
      </c>
      <c r="CQ122" s="1023"/>
      <c r="CR122" s="1023"/>
      <c r="CS122" s="1023"/>
      <c r="CT122" s="1023"/>
      <c r="CU122" s="1023"/>
      <c r="CV122" s="1023"/>
      <c r="CW122" s="1023"/>
      <c r="CX122" s="1023"/>
      <c r="CY122" s="1023"/>
      <c r="CZ122" s="1023"/>
      <c r="DA122" s="1023"/>
      <c r="DB122" s="1023"/>
      <c r="DC122" s="1023"/>
      <c r="DD122" s="1023"/>
      <c r="DE122" s="1023"/>
      <c r="DF122" s="1024"/>
      <c r="DG122" s="928" t="s">
        <v>122</v>
      </c>
      <c r="DH122" s="929"/>
      <c r="DI122" s="929"/>
      <c r="DJ122" s="929"/>
      <c r="DK122" s="929"/>
      <c r="DL122" s="929" t="s">
        <v>122</v>
      </c>
      <c r="DM122" s="929"/>
      <c r="DN122" s="929"/>
      <c r="DO122" s="929"/>
      <c r="DP122" s="929"/>
      <c r="DQ122" s="929" t="s">
        <v>122</v>
      </c>
      <c r="DR122" s="929"/>
      <c r="DS122" s="929"/>
      <c r="DT122" s="929"/>
      <c r="DU122" s="929"/>
      <c r="DV122" s="930" t="s">
        <v>122</v>
      </c>
      <c r="DW122" s="930"/>
      <c r="DX122" s="930"/>
      <c r="DY122" s="930"/>
      <c r="DZ122" s="931"/>
    </row>
    <row r="123" spans="1:130" s="218" customFormat="1" ht="26.25" customHeight="1" x14ac:dyDescent="0.15">
      <c r="A123" s="1066"/>
      <c r="B123" s="952"/>
      <c r="C123" s="925" t="s">
        <v>436</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122</v>
      </c>
      <c r="AB123" s="962"/>
      <c r="AC123" s="962"/>
      <c r="AD123" s="962"/>
      <c r="AE123" s="963"/>
      <c r="AF123" s="964" t="s">
        <v>122</v>
      </c>
      <c r="AG123" s="962"/>
      <c r="AH123" s="962"/>
      <c r="AI123" s="962"/>
      <c r="AJ123" s="963"/>
      <c r="AK123" s="964" t="s">
        <v>122</v>
      </c>
      <c r="AL123" s="962"/>
      <c r="AM123" s="962"/>
      <c r="AN123" s="962"/>
      <c r="AO123" s="963"/>
      <c r="AP123" s="965" t="s">
        <v>122</v>
      </c>
      <c r="AQ123" s="966"/>
      <c r="AR123" s="966"/>
      <c r="AS123" s="966"/>
      <c r="AT123" s="967"/>
      <c r="AU123" s="1000"/>
      <c r="AV123" s="1001"/>
      <c r="AW123" s="1001"/>
      <c r="AX123" s="1001"/>
      <c r="AY123" s="1001"/>
      <c r="AZ123" s="239" t="s">
        <v>178</v>
      </c>
      <c r="BA123" s="239"/>
      <c r="BB123" s="239"/>
      <c r="BC123" s="239"/>
      <c r="BD123" s="239"/>
      <c r="BE123" s="239"/>
      <c r="BF123" s="239"/>
      <c r="BG123" s="239"/>
      <c r="BH123" s="239"/>
      <c r="BI123" s="239"/>
      <c r="BJ123" s="239"/>
      <c r="BK123" s="239"/>
      <c r="BL123" s="239"/>
      <c r="BM123" s="239"/>
      <c r="BN123" s="239"/>
      <c r="BO123" s="980" t="s">
        <v>450</v>
      </c>
      <c r="BP123" s="1008"/>
      <c r="BQ123" s="1038">
        <v>6790171</v>
      </c>
      <c r="BR123" s="1039"/>
      <c r="BS123" s="1039"/>
      <c r="BT123" s="1039"/>
      <c r="BU123" s="1039"/>
      <c r="BV123" s="1039">
        <v>6695123</v>
      </c>
      <c r="BW123" s="1039"/>
      <c r="BX123" s="1039"/>
      <c r="BY123" s="1039"/>
      <c r="BZ123" s="1039"/>
      <c r="CA123" s="1039">
        <v>7495500</v>
      </c>
      <c r="CB123" s="1039"/>
      <c r="CC123" s="1039"/>
      <c r="CD123" s="1039"/>
      <c r="CE123" s="1039"/>
      <c r="CF123" s="1004"/>
      <c r="CG123" s="1005"/>
      <c r="CH123" s="1005"/>
      <c r="CI123" s="1005"/>
      <c r="CJ123" s="1006"/>
      <c r="CK123" s="1012"/>
      <c r="CL123" s="1013"/>
      <c r="CM123" s="1013"/>
      <c r="CN123" s="1013"/>
      <c r="CO123" s="1014"/>
      <c r="CP123" s="1022" t="s">
        <v>392</v>
      </c>
      <c r="CQ123" s="1023"/>
      <c r="CR123" s="1023"/>
      <c r="CS123" s="1023"/>
      <c r="CT123" s="1023"/>
      <c r="CU123" s="1023"/>
      <c r="CV123" s="1023"/>
      <c r="CW123" s="1023"/>
      <c r="CX123" s="1023"/>
      <c r="CY123" s="1023"/>
      <c r="CZ123" s="1023"/>
      <c r="DA123" s="1023"/>
      <c r="DB123" s="1023"/>
      <c r="DC123" s="1023"/>
      <c r="DD123" s="1023"/>
      <c r="DE123" s="1023"/>
      <c r="DF123" s="1024"/>
      <c r="DG123" s="961" t="s">
        <v>122</v>
      </c>
      <c r="DH123" s="962"/>
      <c r="DI123" s="962"/>
      <c r="DJ123" s="962"/>
      <c r="DK123" s="963"/>
      <c r="DL123" s="964" t="s">
        <v>122</v>
      </c>
      <c r="DM123" s="962"/>
      <c r="DN123" s="962"/>
      <c r="DO123" s="962"/>
      <c r="DP123" s="963"/>
      <c r="DQ123" s="964" t="s">
        <v>122</v>
      </c>
      <c r="DR123" s="962"/>
      <c r="DS123" s="962"/>
      <c r="DT123" s="962"/>
      <c r="DU123" s="963"/>
      <c r="DV123" s="965" t="s">
        <v>122</v>
      </c>
      <c r="DW123" s="966"/>
      <c r="DX123" s="966"/>
      <c r="DY123" s="966"/>
      <c r="DZ123" s="967"/>
    </row>
    <row r="124" spans="1:130" s="218" customFormat="1" ht="26.25" customHeight="1" thickBot="1" x14ac:dyDescent="0.2">
      <c r="A124" s="1066"/>
      <c r="B124" s="952"/>
      <c r="C124" s="925" t="s">
        <v>439</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34" t="s">
        <v>451</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v>15.9</v>
      </c>
      <c r="BR124" s="1030"/>
      <c r="BS124" s="1030"/>
      <c r="BT124" s="1030"/>
      <c r="BU124" s="1030"/>
      <c r="BV124" s="1030">
        <v>5.0999999999999996</v>
      </c>
      <c r="BW124" s="1030"/>
      <c r="BX124" s="1030"/>
      <c r="BY124" s="1030"/>
      <c r="BZ124" s="1030"/>
      <c r="CA124" s="1030" t="s">
        <v>122</v>
      </c>
      <c r="CB124" s="1030"/>
      <c r="CC124" s="1030"/>
      <c r="CD124" s="1030"/>
      <c r="CE124" s="1030"/>
      <c r="CF124" s="1031"/>
      <c r="CG124" s="1032"/>
      <c r="CH124" s="1032"/>
      <c r="CI124" s="1032"/>
      <c r="CJ124" s="1033"/>
      <c r="CK124" s="1015"/>
      <c r="CL124" s="1015"/>
      <c r="CM124" s="1015"/>
      <c r="CN124" s="1015"/>
      <c r="CO124" s="1016"/>
      <c r="CP124" s="1022" t="s">
        <v>452</v>
      </c>
      <c r="CQ124" s="1023"/>
      <c r="CR124" s="1023"/>
      <c r="CS124" s="1023"/>
      <c r="CT124" s="1023"/>
      <c r="CU124" s="1023"/>
      <c r="CV124" s="1023"/>
      <c r="CW124" s="1023"/>
      <c r="CX124" s="1023"/>
      <c r="CY124" s="1023"/>
      <c r="CZ124" s="1023"/>
      <c r="DA124" s="1023"/>
      <c r="DB124" s="1023"/>
      <c r="DC124" s="1023"/>
      <c r="DD124" s="1023"/>
      <c r="DE124" s="1023"/>
      <c r="DF124" s="1024"/>
      <c r="DG124" s="1007" t="s">
        <v>122</v>
      </c>
      <c r="DH124" s="989"/>
      <c r="DI124" s="989"/>
      <c r="DJ124" s="989"/>
      <c r="DK124" s="990"/>
      <c r="DL124" s="988" t="s">
        <v>122</v>
      </c>
      <c r="DM124" s="989"/>
      <c r="DN124" s="989"/>
      <c r="DO124" s="989"/>
      <c r="DP124" s="990"/>
      <c r="DQ124" s="988" t="s">
        <v>122</v>
      </c>
      <c r="DR124" s="989"/>
      <c r="DS124" s="989"/>
      <c r="DT124" s="989"/>
      <c r="DU124" s="990"/>
      <c r="DV124" s="991" t="s">
        <v>122</v>
      </c>
      <c r="DW124" s="992"/>
      <c r="DX124" s="992"/>
      <c r="DY124" s="992"/>
      <c r="DZ124" s="993"/>
    </row>
    <row r="125" spans="1:130" s="218" customFormat="1" ht="26.25" customHeight="1" x14ac:dyDescent="0.15">
      <c r="A125" s="1066"/>
      <c r="B125" s="952"/>
      <c r="C125" s="925" t="s">
        <v>441</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453</v>
      </c>
      <c r="CL125" s="1010"/>
      <c r="CM125" s="1010"/>
      <c r="CN125" s="1010"/>
      <c r="CO125" s="1011"/>
      <c r="CP125" s="932" t="s">
        <v>454</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18" customFormat="1" ht="26.25" customHeight="1" thickBot="1" x14ac:dyDescent="0.2">
      <c r="A126" s="1066"/>
      <c r="B126" s="952"/>
      <c r="C126" s="925" t="s">
        <v>443</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v>111</v>
      </c>
      <c r="AB126" s="962"/>
      <c r="AC126" s="962"/>
      <c r="AD126" s="962"/>
      <c r="AE126" s="963"/>
      <c r="AF126" s="964">
        <v>113</v>
      </c>
      <c r="AG126" s="962"/>
      <c r="AH126" s="962"/>
      <c r="AI126" s="962"/>
      <c r="AJ126" s="963"/>
      <c r="AK126" s="964">
        <v>99</v>
      </c>
      <c r="AL126" s="962"/>
      <c r="AM126" s="962"/>
      <c r="AN126" s="962"/>
      <c r="AO126" s="963"/>
      <c r="AP126" s="965">
        <v>0</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455</v>
      </c>
      <c r="CQ126" s="926"/>
      <c r="CR126" s="926"/>
      <c r="CS126" s="926"/>
      <c r="CT126" s="926"/>
      <c r="CU126" s="926"/>
      <c r="CV126" s="926"/>
      <c r="CW126" s="926"/>
      <c r="CX126" s="926"/>
      <c r="CY126" s="926"/>
      <c r="CZ126" s="926"/>
      <c r="DA126" s="926"/>
      <c r="DB126" s="926"/>
      <c r="DC126" s="926"/>
      <c r="DD126" s="926"/>
      <c r="DE126" s="926"/>
      <c r="DF126" s="927"/>
      <c r="DG126" s="928" t="s">
        <v>122</v>
      </c>
      <c r="DH126" s="929"/>
      <c r="DI126" s="929"/>
      <c r="DJ126" s="929"/>
      <c r="DK126" s="929"/>
      <c r="DL126" s="929" t="s">
        <v>122</v>
      </c>
      <c r="DM126" s="929"/>
      <c r="DN126" s="929"/>
      <c r="DO126" s="929"/>
      <c r="DP126" s="929"/>
      <c r="DQ126" s="929" t="s">
        <v>122</v>
      </c>
      <c r="DR126" s="929"/>
      <c r="DS126" s="929"/>
      <c r="DT126" s="929"/>
      <c r="DU126" s="929"/>
      <c r="DV126" s="930" t="s">
        <v>122</v>
      </c>
      <c r="DW126" s="930"/>
      <c r="DX126" s="930"/>
      <c r="DY126" s="930"/>
      <c r="DZ126" s="931"/>
    </row>
    <row r="127" spans="1:130" s="218" customFormat="1" ht="26.25" customHeight="1" x14ac:dyDescent="0.15">
      <c r="A127" s="1067"/>
      <c r="B127" s="954"/>
      <c r="C127" s="976" t="s">
        <v>456</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v>203</v>
      </c>
      <c r="AB127" s="962"/>
      <c r="AC127" s="962"/>
      <c r="AD127" s="962"/>
      <c r="AE127" s="963"/>
      <c r="AF127" s="964">
        <v>173</v>
      </c>
      <c r="AG127" s="962"/>
      <c r="AH127" s="962"/>
      <c r="AI127" s="962"/>
      <c r="AJ127" s="963"/>
      <c r="AK127" s="964">
        <v>144</v>
      </c>
      <c r="AL127" s="962"/>
      <c r="AM127" s="962"/>
      <c r="AN127" s="962"/>
      <c r="AO127" s="963"/>
      <c r="AP127" s="965">
        <v>0</v>
      </c>
      <c r="AQ127" s="966"/>
      <c r="AR127" s="966"/>
      <c r="AS127" s="966"/>
      <c r="AT127" s="967"/>
      <c r="AU127" s="220"/>
      <c r="AV127" s="220"/>
      <c r="AW127" s="220"/>
      <c r="AX127" s="1040" t="s">
        <v>457</v>
      </c>
      <c r="AY127" s="1041"/>
      <c r="AZ127" s="1041"/>
      <c r="BA127" s="1041"/>
      <c r="BB127" s="1041"/>
      <c r="BC127" s="1041"/>
      <c r="BD127" s="1041"/>
      <c r="BE127" s="1042"/>
      <c r="BF127" s="1043" t="s">
        <v>458</v>
      </c>
      <c r="BG127" s="1041"/>
      <c r="BH127" s="1041"/>
      <c r="BI127" s="1041"/>
      <c r="BJ127" s="1041"/>
      <c r="BK127" s="1041"/>
      <c r="BL127" s="1042"/>
      <c r="BM127" s="1043" t="s">
        <v>459</v>
      </c>
      <c r="BN127" s="1041"/>
      <c r="BO127" s="1041"/>
      <c r="BP127" s="1041"/>
      <c r="BQ127" s="1041"/>
      <c r="BR127" s="1041"/>
      <c r="BS127" s="1042"/>
      <c r="BT127" s="1043" t="s">
        <v>460</v>
      </c>
      <c r="BU127" s="1041"/>
      <c r="BV127" s="1041"/>
      <c r="BW127" s="1041"/>
      <c r="BX127" s="1041"/>
      <c r="BY127" s="1041"/>
      <c r="BZ127" s="1064"/>
      <c r="CA127" s="220"/>
      <c r="CB127" s="220"/>
      <c r="CC127" s="220"/>
      <c r="CD127" s="243"/>
      <c r="CE127" s="243"/>
      <c r="CF127" s="243"/>
      <c r="CG127" s="220"/>
      <c r="CH127" s="220"/>
      <c r="CI127" s="220"/>
      <c r="CJ127" s="242"/>
      <c r="CK127" s="1026"/>
      <c r="CL127" s="1013"/>
      <c r="CM127" s="1013"/>
      <c r="CN127" s="1013"/>
      <c r="CO127" s="1014"/>
      <c r="CP127" s="925" t="s">
        <v>461</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18" customFormat="1" ht="26.25" customHeight="1" thickBot="1" x14ac:dyDescent="0.2">
      <c r="A128" s="1050" t="s">
        <v>462</v>
      </c>
      <c r="B128" s="1051"/>
      <c r="C128" s="1051"/>
      <c r="D128" s="1051"/>
      <c r="E128" s="1051"/>
      <c r="F128" s="1051"/>
      <c r="G128" s="1051"/>
      <c r="H128" s="1051"/>
      <c r="I128" s="1051"/>
      <c r="J128" s="1051"/>
      <c r="K128" s="1051"/>
      <c r="L128" s="1051"/>
      <c r="M128" s="1051"/>
      <c r="N128" s="1051"/>
      <c r="O128" s="1051"/>
      <c r="P128" s="1051"/>
      <c r="Q128" s="1051"/>
      <c r="R128" s="1051"/>
      <c r="S128" s="1051"/>
      <c r="T128" s="1051"/>
      <c r="U128" s="1051"/>
      <c r="V128" s="1051"/>
      <c r="W128" s="1052" t="s">
        <v>463</v>
      </c>
      <c r="X128" s="1052"/>
      <c r="Y128" s="1052"/>
      <c r="Z128" s="1053"/>
      <c r="AA128" s="1054">
        <v>68414</v>
      </c>
      <c r="AB128" s="1055"/>
      <c r="AC128" s="1055"/>
      <c r="AD128" s="1055"/>
      <c r="AE128" s="1056"/>
      <c r="AF128" s="1057">
        <v>55692</v>
      </c>
      <c r="AG128" s="1055"/>
      <c r="AH128" s="1055"/>
      <c r="AI128" s="1055"/>
      <c r="AJ128" s="1056"/>
      <c r="AK128" s="1057">
        <v>51192</v>
      </c>
      <c r="AL128" s="1055"/>
      <c r="AM128" s="1055"/>
      <c r="AN128" s="1055"/>
      <c r="AO128" s="1056"/>
      <c r="AP128" s="1058"/>
      <c r="AQ128" s="1059"/>
      <c r="AR128" s="1059"/>
      <c r="AS128" s="1059"/>
      <c r="AT128" s="1060"/>
      <c r="AU128" s="220"/>
      <c r="AV128" s="220"/>
      <c r="AW128" s="220"/>
      <c r="AX128" s="899" t="s">
        <v>464</v>
      </c>
      <c r="AY128" s="900"/>
      <c r="AZ128" s="900"/>
      <c r="BA128" s="900"/>
      <c r="BB128" s="900"/>
      <c r="BC128" s="900"/>
      <c r="BD128" s="900"/>
      <c r="BE128" s="901"/>
      <c r="BF128" s="1061" t="s">
        <v>122</v>
      </c>
      <c r="BG128" s="1062"/>
      <c r="BH128" s="1062"/>
      <c r="BI128" s="1062"/>
      <c r="BJ128" s="1062"/>
      <c r="BK128" s="1062"/>
      <c r="BL128" s="1063"/>
      <c r="BM128" s="1061">
        <v>15</v>
      </c>
      <c r="BN128" s="1062"/>
      <c r="BO128" s="1062"/>
      <c r="BP128" s="1062"/>
      <c r="BQ128" s="1062"/>
      <c r="BR128" s="1062"/>
      <c r="BS128" s="1063"/>
      <c r="BT128" s="1061">
        <v>20</v>
      </c>
      <c r="BU128" s="1062"/>
      <c r="BV128" s="1062"/>
      <c r="BW128" s="1062"/>
      <c r="BX128" s="1062"/>
      <c r="BY128" s="1062"/>
      <c r="BZ128" s="1079"/>
      <c r="CA128" s="243"/>
      <c r="CB128" s="243"/>
      <c r="CC128" s="243"/>
      <c r="CD128" s="243"/>
      <c r="CE128" s="243"/>
      <c r="CF128" s="243"/>
      <c r="CG128" s="220"/>
      <c r="CH128" s="220"/>
      <c r="CI128" s="220"/>
      <c r="CJ128" s="242"/>
      <c r="CK128" s="1027"/>
      <c r="CL128" s="1028"/>
      <c r="CM128" s="1028"/>
      <c r="CN128" s="1028"/>
      <c r="CO128" s="1029"/>
      <c r="CP128" s="1044" t="s">
        <v>465</v>
      </c>
      <c r="CQ128" s="740"/>
      <c r="CR128" s="740"/>
      <c r="CS128" s="740"/>
      <c r="CT128" s="740"/>
      <c r="CU128" s="740"/>
      <c r="CV128" s="740"/>
      <c r="CW128" s="740"/>
      <c r="CX128" s="740"/>
      <c r="CY128" s="740"/>
      <c r="CZ128" s="740"/>
      <c r="DA128" s="740"/>
      <c r="DB128" s="740"/>
      <c r="DC128" s="740"/>
      <c r="DD128" s="740"/>
      <c r="DE128" s="740"/>
      <c r="DF128" s="1045"/>
      <c r="DG128" s="1046" t="s">
        <v>122</v>
      </c>
      <c r="DH128" s="1047"/>
      <c r="DI128" s="1047"/>
      <c r="DJ128" s="1047"/>
      <c r="DK128" s="1047"/>
      <c r="DL128" s="1047" t="s">
        <v>122</v>
      </c>
      <c r="DM128" s="1047"/>
      <c r="DN128" s="1047"/>
      <c r="DO128" s="1047"/>
      <c r="DP128" s="1047"/>
      <c r="DQ128" s="1047" t="s">
        <v>122</v>
      </c>
      <c r="DR128" s="1047"/>
      <c r="DS128" s="1047"/>
      <c r="DT128" s="1047"/>
      <c r="DU128" s="1047"/>
      <c r="DV128" s="1048" t="s">
        <v>122</v>
      </c>
      <c r="DW128" s="1048"/>
      <c r="DX128" s="1048"/>
      <c r="DY128" s="1048"/>
      <c r="DZ128" s="1049"/>
    </row>
    <row r="129" spans="1:131" s="218" customFormat="1" ht="26.25" customHeight="1" x14ac:dyDescent="0.15">
      <c r="A129" s="937" t="s">
        <v>102</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466</v>
      </c>
      <c r="X129" s="1074"/>
      <c r="Y129" s="1074"/>
      <c r="Z129" s="1075"/>
      <c r="AA129" s="961">
        <v>3453999</v>
      </c>
      <c r="AB129" s="962"/>
      <c r="AC129" s="962"/>
      <c r="AD129" s="962"/>
      <c r="AE129" s="963"/>
      <c r="AF129" s="964">
        <v>3488260</v>
      </c>
      <c r="AG129" s="962"/>
      <c r="AH129" s="962"/>
      <c r="AI129" s="962"/>
      <c r="AJ129" s="963"/>
      <c r="AK129" s="964">
        <v>3559963</v>
      </c>
      <c r="AL129" s="962"/>
      <c r="AM129" s="962"/>
      <c r="AN129" s="962"/>
      <c r="AO129" s="963"/>
      <c r="AP129" s="1076"/>
      <c r="AQ129" s="1077"/>
      <c r="AR129" s="1077"/>
      <c r="AS129" s="1077"/>
      <c r="AT129" s="1078"/>
      <c r="AU129" s="221"/>
      <c r="AV129" s="221"/>
      <c r="AW129" s="221"/>
      <c r="AX129" s="1068" t="s">
        <v>467</v>
      </c>
      <c r="AY129" s="926"/>
      <c r="AZ129" s="926"/>
      <c r="BA129" s="926"/>
      <c r="BB129" s="926"/>
      <c r="BC129" s="926"/>
      <c r="BD129" s="926"/>
      <c r="BE129" s="927"/>
      <c r="BF129" s="1069" t="s">
        <v>122</v>
      </c>
      <c r="BG129" s="1070"/>
      <c r="BH129" s="1070"/>
      <c r="BI129" s="1070"/>
      <c r="BJ129" s="1070"/>
      <c r="BK129" s="1070"/>
      <c r="BL129" s="1071"/>
      <c r="BM129" s="1069">
        <v>20</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7" t="s">
        <v>468</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469</v>
      </c>
      <c r="X130" s="1074"/>
      <c r="Y130" s="1074"/>
      <c r="Z130" s="1075"/>
      <c r="AA130" s="961">
        <v>524432</v>
      </c>
      <c r="AB130" s="962"/>
      <c r="AC130" s="962"/>
      <c r="AD130" s="962"/>
      <c r="AE130" s="963"/>
      <c r="AF130" s="964">
        <v>535988</v>
      </c>
      <c r="AG130" s="962"/>
      <c r="AH130" s="962"/>
      <c r="AI130" s="962"/>
      <c r="AJ130" s="963"/>
      <c r="AK130" s="964">
        <v>527284</v>
      </c>
      <c r="AL130" s="962"/>
      <c r="AM130" s="962"/>
      <c r="AN130" s="962"/>
      <c r="AO130" s="963"/>
      <c r="AP130" s="1076"/>
      <c r="AQ130" s="1077"/>
      <c r="AR130" s="1077"/>
      <c r="AS130" s="1077"/>
      <c r="AT130" s="1078"/>
      <c r="AU130" s="221"/>
      <c r="AV130" s="221"/>
      <c r="AW130" s="221"/>
      <c r="AX130" s="1068" t="s">
        <v>470</v>
      </c>
      <c r="AY130" s="926"/>
      <c r="AZ130" s="926"/>
      <c r="BA130" s="926"/>
      <c r="BB130" s="926"/>
      <c r="BC130" s="926"/>
      <c r="BD130" s="926"/>
      <c r="BE130" s="927"/>
      <c r="BF130" s="1104">
        <v>6.7</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471</v>
      </c>
      <c r="X131" s="1111"/>
      <c r="Y131" s="1111"/>
      <c r="Z131" s="1112"/>
      <c r="AA131" s="1007">
        <v>2929567</v>
      </c>
      <c r="AB131" s="989"/>
      <c r="AC131" s="989"/>
      <c r="AD131" s="989"/>
      <c r="AE131" s="990"/>
      <c r="AF131" s="988">
        <v>2952272</v>
      </c>
      <c r="AG131" s="989"/>
      <c r="AH131" s="989"/>
      <c r="AI131" s="989"/>
      <c r="AJ131" s="990"/>
      <c r="AK131" s="988">
        <v>3032679</v>
      </c>
      <c r="AL131" s="989"/>
      <c r="AM131" s="989"/>
      <c r="AN131" s="989"/>
      <c r="AO131" s="990"/>
      <c r="AP131" s="1113"/>
      <c r="AQ131" s="1114"/>
      <c r="AR131" s="1114"/>
      <c r="AS131" s="1114"/>
      <c r="AT131" s="1115"/>
      <c r="AU131" s="221"/>
      <c r="AV131" s="221"/>
      <c r="AW131" s="221"/>
      <c r="AX131" s="1086" t="s">
        <v>472</v>
      </c>
      <c r="AY131" s="740"/>
      <c r="AZ131" s="740"/>
      <c r="BA131" s="740"/>
      <c r="BB131" s="740"/>
      <c r="BC131" s="740"/>
      <c r="BD131" s="740"/>
      <c r="BE131" s="1045"/>
      <c r="BF131" s="1087" t="s">
        <v>122</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3" t="s">
        <v>473</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474</v>
      </c>
      <c r="W132" s="1097"/>
      <c r="X132" s="1097"/>
      <c r="Y132" s="1097"/>
      <c r="Z132" s="1098"/>
      <c r="AA132" s="1099">
        <v>5.9509480000000003</v>
      </c>
      <c r="AB132" s="1100"/>
      <c r="AC132" s="1100"/>
      <c r="AD132" s="1100"/>
      <c r="AE132" s="1101"/>
      <c r="AF132" s="1102">
        <v>7.7678140000000004</v>
      </c>
      <c r="AG132" s="1100"/>
      <c r="AH132" s="1100"/>
      <c r="AI132" s="1100"/>
      <c r="AJ132" s="1101"/>
      <c r="AK132" s="1102">
        <v>6.5279249999999998</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475</v>
      </c>
      <c r="W133" s="1080"/>
      <c r="X133" s="1080"/>
      <c r="Y133" s="1080"/>
      <c r="Z133" s="1081"/>
      <c r="AA133" s="1082">
        <v>5.3</v>
      </c>
      <c r="AB133" s="1083"/>
      <c r="AC133" s="1083"/>
      <c r="AD133" s="1083"/>
      <c r="AE133" s="1084"/>
      <c r="AF133" s="1082">
        <v>6.2</v>
      </c>
      <c r="AG133" s="1083"/>
      <c r="AH133" s="1083"/>
      <c r="AI133" s="1083"/>
      <c r="AJ133" s="1084"/>
      <c r="AK133" s="1082">
        <v>6.7</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0DqrOB6jIGvihECjIMgj2wGcWRmY3F1LZFoO9KNA8iGbU0qwrMkDR45ZRVukha0pXkemn0xRYC1+vsfDZXn2Q==" saltValue="9HhPUvB/mNyGiFZyAIwJ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CT73" sqref="CT7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nI+Y6x+49pmhn4Ld+zB1dOJk4xR2H+tkrYmL04ih0e3EIq4BcbH/P2Z2C+f5CPt0CplDMwr6o1nD9v5KCohHQ==" saltValue="icsPfpmxjTEVqhTF0+LO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S8Ms3z+qL9YxvaUPBSoDnKZ5Y6l+JOgHTWZX1SFiW8MucZwiBjz38CClZJ3HxqzewUm8HYjaT6s+KAG7VKjNg==" saltValue="q14822gv9xdK01ryhbZV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L25" sqref="AL25"/>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484</v>
      </c>
      <c r="AL9" s="1120"/>
      <c r="AM9" s="1120"/>
      <c r="AN9" s="1121"/>
      <c r="AO9" s="269">
        <v>1224746</v>
      </c>
      <c r="AP9" s="269">
        <v>189501</v>
      </c>
      <c r="AQ9" s="270">
        <v>156369</v>
      </c>
      <c r="AR9" s="271">
        <v>21.2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485</v>
      </c>
      <c r="AL10" s="1120"/>
      <c r="AM10" s="1120"/>
      <c r="AN10" s="1121"/>
      <c r="AO10" s="272">
        <v>583</v>
      </c>
      <c r="AP10" s="272">
        <v>90</v>
      </c>
      <c r="AQ10" s="273">
        <v>21449</v>
      </c>
      <c r="AR10" s="274">
        <v>-99.6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486</v>
      </c>
      <c r="AL11" s="1120"/>
      <c r="AM11" s="1120"/>
      <c r="AN11" s="1121"/>
      <c r="AO11" s="272" t="s">
        <v>487</v>
      </c>
      <c r="AP11" s="272" t="s">
        <v>487</v>
      </c>
      <c r="AQ11" s="273">
        <v>1663</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488</v>
      </c>
      <c r="AL12" s="1120"/>
      <c r="AM12" s="1120"/>
      <c r="AN12" s="1121"/>
      <c r="AO12" s="272" t="s">
        <v>487</v>
      </c>
      <c r="AP12" s="272" t="s">
        <v>487</v>
      </c>
      <c r="AQ12" s="273">
        <v>34</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489</v>
      </c>
      <c r="AL13" s="1120"/>
      <c r="AM13" s="1120"/>
      <c r="AN13" s="1121"/>
      <c r="AO13" s="272">
        <v>35098</v>
      </c>
      <c r="AP13" s="272">
        <v>5431</v>
      </c>
      <c r="AQ13" s="273">
        <v>5566</v>
      </c>
      <c r="AR13" s="274">
        <v>-2.4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490</v>
      </c>
      <c r="AL14" s="1120"/>
      <c r="AM14" s="1120"/>
      <c r="AN14" s="1121"/>
      <c r="AO14" s="272">
        <v>38033</v>
      </c>
      <c r="AP14" s="272">
        <v>5885</v>
      </c>
      <c r="AQ14" s="273">
        <v>3589</v>
      </c>
      <c r="AR14" s="274">
        <v>64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491</v>
      </c>
      <c r="AL15" s="1123"/>
      <c r="AM15" s="1123"/>
      <c r="AN15" s="1124"/>
      <c r="AO15" s="272">
        <v>-34000</v>
      </c>
      <c r="AP15" s="272">
        <v>-5261</v>
      </c>
      <c r="AQ15" s="273">
        <v>-10547</v>
      </c>
      <c r="AR15" s="274">
        <v>-50.1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178</v>
      </c>
      <c r="AL16" s="1123"/>
      <c r="AM16" s="1123"/>
      <c r="AN16" s="1124"/>
      <c r="AO16" s="272">
        <v>1264460</v>
      </c>
      <c r="AP16" s="272">
        <v>195646</v>
      </c>
      <c r="AQ16" s="273">
        <v>178125</v>
      </c>
      <c r="AR16" s="274">
        <v>9.8000000000000007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496</v>
      </c>
      <c r="AL21" s="1126"/>
      <c r="AM21" s="1126"/>
      <c r="AN21" s="1127"/>
      <c r="AO21" s="285">
        <v>13.93</v>
      </c>
      <c r="AP21" s="286">
        <v>14.51</v>
      </c>
      <c r="AQ21" s="287">
        <v>-0.57999999999999996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497</v>
      </c>
      <c r="AL22" s="1126"/>
      <c r="AM22" s="1126"/>
      <c r="AN22" s="1127"/>
      <c r="AO22" s="290">
        <v>97.9</v>
      </c>
      <c r="AP22" s="291">
        <v>95.5</v>
      </c>
      <c r="AQ22" s="292">
        <v>2.4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501</v>
      </c>
      <c r="AL32" s="1134"/>
      <c r="AM32" s="1134"/>
      <c r="AN32" s="1135"/>
      <c r="AO32" s="300">
        <v>702400</v>
      </c>
      <c r="AP32" s="300">
        <v>108680</v>
      </c>
      <c r="AQ32" s="301">
        <v>89268</v>
      </c>
      <c r="AR32" s="302">
        <v>21.7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502</v>
      </c>
      <c r="AL33" s="1134"/>
      <c r="AM33" s="1134"/>
      <c r="AN33" s="1135"/>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503</v>
      </c>
      <c r="AL34" s="1134"/>
      <c r="AM34" s="1134"/>
      <c r="AN34" s="1135"/>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504</v>
      </c>
      <c r="AL35" s="1134"/>
      <c r="AM35" s="1134"/>
      <c r="AN35" s="1135"/>
      <c r="AO35" s="300">
        <v>73804</v>
      </c>
      <c r="AP35" s="300">
        <v>11419</v>
      </c>
      <c r="AQ35" s="301">
        <v>17003</v>
      </c>
      <c r="AR35" s="302">
        <v>-32.799999999999997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505</v>
      </c>
      <c r="AL36" s="1134"/>
      <c r="AM36" s="1134"/>
      <c r="AN36" s="1135"/>
      <c r="AO36" s="300" t="s">
        <v>487</v>
      </c>
      <c r="AP36" s="300" t="s">
        <v>487</v>
      </c>
      <c r="AQ36" s="301">
        <v>5039</v>
      </c>
      <c r="AR36" s="302" t="s">
        <v>487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506</v>
      </c>
      <c r="AL37" s="1134"/>
      <c r="AM37" s="1134"/>
      <c r="AN37" s="1135"/>
      <c r="AO37" s="300">
        <v>243</v>
      </c>
      <c r="AP37" s="300">
        <v>38</v>
      </c>
      <c r="AQ37" s="301">
        <v>909</v>
      </c>
      <c r="AR37" s="302">
        <v>-95.8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507</v>
      </c>
      <c r="AL38" s="1137"/>
      <c r="AM38" s="1137"/>
      <c r="AN38" s="1138"/>
      <c r="AO38" s="303" t="s">
        <v>487</v>
      </c>
      <c r="AP38" s="303" t="s">
        <v>487</v>
      </c>
      <c r="AQ38" s="304">
        <v>25</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508</v>
      </c>
      <c r="AL39" s="1137"/>
      <c r="AM39" s="1137"/>
      <c r="AN39" s="1138"/>
      <c r="AO39" s="300">
        <v>-51192</v>
      </c>
      <c r="AP39" s="300">
        <v>-7921</v>
      </c>
      <c r="AQ39" s="301">
        <v>-4913</v>
      </c>
      <c r="AR39" s="302">
        <v>61.2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509</v>
      </c>
      <c r="AL40" s="1134"/>
      <c r="AM40" s="1134"/>
      <c r="AN40" s="1135"/>
      <c r="AO40" s="300">
        <v>-527284</v>
      </c>
      <c r="AP40" s="300">
        <v>-81585</v>
      </c>
      <c r="AQ40" s="301">
        <v>-72657</v>
      </c>
      <c r="AR40" s="302">
        <v>12.3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288</v>
      </c>
      <c r="AL41" s="1140"/>
      <c r="AM41" s="1140"/>
      <c r="AN41" s="1141"/>
      <c r="AO41" s="300">
        <v>197971</v>
      </c>
      <c r="AP41" s="300">
        <v>30631</v>
      </c>
      <c r="AQ41" s="301">
        <v>34674</v>
      </c>
      <c r="AR41" s="302">
        <v>-11.7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479</v>
      </c>
      <c r="AN49" s="1130" t="s">
        <v>512</v>
      </c>
      <c r="AO49" s="1131"/>
      <c r="AP49" s="1131"/>
      <c r="AQ49" s="1131"/>
      <c r="AR49" s="1132"/>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1047848</v>
      </c>
      <c r="AN51" s="322">
        <v>154755</v>
      </c>
      <c r="AO51" s="323">
        <v>77.3</v>
      </c>
      <c r="AP51" s="324">
        <v>200194</v>
      </c>
      <c r="AQ51" s="325">
        <v>5.2</v>
      </c>
      <c r="AR51" s="326">
        <v>72.099999999999994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516068</v>
      </c>
      <c r="AN52" s="330">
        <v>76217</v>
      </c>
      <c r="AO52" s="331">
        <v>124.2</v>
      </c>
      <c r="AP52" s="332">
        <v>106422</v>
      </c>
      <c r="AQ52" s="333">
        <v>20.100000000000001</v>
      </c>
      <c r="AR52" s="334">
        <v>104.1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605803</v>
      </c>
      <c r="AN53" s="322">
        <v>90405</v>
      </c>
      <c r="AO53" s="323">
        <v>-41.6</v>
      </c>
      <c r="AP53" s="324">
        <v>138402</v>
      </c>
      <c r="AQ53" s="325">
        <v>-30.9</v>
      </c>
      <c r="AR53" s="326">
        <v>-10.7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259802</v>
      </c>
      <c r="AN54" s="330">
        <v>38771</v>
      </c>
      <c r="AO54" s="331">
        <v>-49.1</v>
      </c>
      <c r="AP54" s="332">
        <v>70652</v>
      </c>
      <c r="AQ54" s="333">
        <v>-33.6</v>
      </c>
      <c r="AR54" s="334">
        <v>-15.5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579169</v>
      </c>
      <c r="AN55" s="322">
        <v>86884</v>
      </c>
      <c r="AO55" s="323">
        <v>-3.9</v>
      </c>
      <c r="AP55" s="324">
        <v>146367</v>
      </c>
      <c r="AQ55" s="325">
        <v>5.8</v>
      </c>
      <c r="AR55" s="326">
        <v>-9.6999999999999993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349622</v>
      </c>
      <c r="AN56" s="330">
        <v>52449</v>
      </c>
      <c r="AO56" s="331">
        <v>35.299999999999997</v>
      </c>
      <c r="AP56" s="332">
        <v>79441</v>
      </c>
      <c r="AQ56" s="333">
        <v>12.4</v>
      </c>
      <c r="AR56" s="334">
        <v>22.9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578848</v>
      </c>
      <c r="AN57" s="322">
        <v>87904</v>
      </c>
      <c r="AO57" s="323">
        <v>1.2</v>
      </c>
      <c r="AP57" s="324">
        <v>165181</v>
      </c>
      <c r="AQ57" s="325">
        <v>12.9</v>
      </c>
      <c r="AR57" s="326">
        <v>-11.7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387398</v>
      </c>
      <c r="AN58" s="330">
        <v>58830</v>
      </c>
      <c r="AO58" s="331">
        <v>12.2</v>
      </c>
      <c r="AP58" s="332">
        <v>82246</v>
      </c>
      <c r="AQ58" s="333">
        <v>3.5</v>
      </c>
      <c r="AR58" s="334">
        <v>8.6999999999999993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956704</v>
      </c>
      <c r="AN59" s="322">
        <v>148028</v>
      </c>
      <c r="AO59" s="323">
        <v>68.400000000000006</v>
      </c>
      <c r="AP59" s="324">
        <v>166234</v>
      </c>
      <c r="AQ59" s="325">
        <v>0.6</v>
      </c>
      <c r="AR59" s="326">
        <v>67.8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445111</v>
      </c>
      <c r="AN60" s="330">
        <v>68871</v>
      </c>
      <c r="AO60" s="331">
        <v>17.100000000000001</v>
      </c>
      <c r="AP60" s="332">
        <v>89789</v>
      </c>
      <c r="AQ60" s="333">
        <v>9.1999999999999993</v>
      </c>
      <c r="AR60" s="334">
        <v>7.9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753674</v>
      </c>
      <c r="AN61" s="337">
        <v>113595</v>
      </c>
      <c r="AO61" s="338">
        <v>20.3</v>
      </c>
      <c r="AP61" s="339">
        <v>163276</v>
      </c>
      <c r="AQ61" s="340">
        <v>-1.3</v>
      </c>
      <c r="AR61" s="326">
        <v>21.6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391600</v>
      </c>
      <c r="AN62" s="330">
        <v>59028</v>
      </c>
      <c r="AO62" s="331">
        <v>27.9</v>
      </c>
      <c r="AP62" s="332">
        <v>85710</v>
      </c>
      <c r="AQ62" s="333">
        <v>2.2999999999999998</v>
      </c>
      <c r="AR62" s="334">
        <v>25.6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AB9dgHA/OkC5WktcG3CN+eECkjHCeVwW2Ayj3CCbRgk0rEsnuWlk/iVsURKUTCajHrmZfpWwb8rfkaq4LKOUFQ==" saltValue="TmVMNad5zzYkiFxdO1vP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O17" sqref="BO1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EuEdiPRxm+0UQonXAtPlJtS72G5YQsKo3LJ/jNp96q2yipwEEEOiBkKen/8jyXvuQ2i99F6ncKGeuUuwQYPQIg==" saltValue="Iw2ewQ98hWcoA/STuLSj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AE93" sqref="AE9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e5SiucP2ULJVRkEfQz4XEXj95l5H+qAMlkPCXv6oBre8kqLXN7qrVUwyUBbEZJzu/ZqduF1JBXyMBAeB9ZeCPg==" saltValue="Jt0Yv3s2f2llib21mF8k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2" t="s">
        <v>3</v>
      </c>
      <c r="D47" s="1142"/>
      <c r="E47" s="1143"/>
      <c r="F47" s="11">
        <v>14.83</v>
      </c>
      <c r="G47" s="12">
        <v>18.39</v>
      </c>
      <c r="H47" s="12">
        <v>22.48</v>
      </c>
      <c r="I47" s="12">
        <v>26.19</v>
      </c>
      <c r="J47" s="13">
        <v>20.67</v>
      </c>
    </row>
    <row r="48" spans="2:10" ht="57.75" customHeight="1" x14ac:dyDescent="0.15">
      <c r="B48" s="14"/>
      <c r="C48" s="1144" t="s">
        <v>4</v>
      </c>
      <c r="D48" s="1144"/>
      <c r="E48" s="1145"/>
      <c r="F48" s="15">
        <v>4.93</v>
      </c>
      <c r="G48" s="16">
        <v>5.16</v>
      </c>
      <c r="H48" s="16">
        <v>7.77</v>
      </c>
      <c r="I48" s="16">
        <v>6.31</v>
      </c>
      <c r="J48" s="17">
        <v>7.27</v>
      </c>
    </row>
    <row r="49" spans="2:10" ht="57.75" customHeight="1" thickBot="1" x14ac:dyDescent="0.2">
      <c r="B49" s="18"/>
      <c r="C49" s="1146" t="s">
        <v>5</v>
      </c>
      <c r="D49" s="1146"/>
      <c r="E49" s="1147"/>
      <c r="F49" s="19" t="s">
        <v>531</v>
      </c>
      <c r="G49" s="20">
        <v>5.03</v>
      </c>
      <c r="H49" s="20">
        <v>6.71</v>
      </c>
      <c r="I49" s="20">
        <v>2.5499999999999998</v>
      </c>
      <c r="J49" s="21" t="s">
        <v>532</v>
      </c>
    </row>
    <row r="50" spans="2:10" x14ac:dyDescent="0.15"/>
  </sheetData>
  <sheetProtection algorithmName="SHA-512" hashValue="jIwxPAFZ+aJDCK1DJ1wQuiZ5DOg9mDSKi0KsUzdorjApkCqZywLTAmvz+/NBQQMqnrK76j0pssjRJswt+x+XNQ==" saltValue="XummmiyyOlnND3U6pVeR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吉則(endo yoshinori)</cp:lastModifiedBy>
  <cp:lastPrinted>2026-03-05T00:34:43Z</cp:lastPrinted>
  <dcterms:created xsi:type="dcterms:W3CDTF">2026-02-23T04:05:50Z</dcterms:created>
  <dcterms:modified xsi:type="dcterms:W3CDTF">2026-03-05T00:34:47Z</dcterms:modified>
  <cp:category/>
</cp:coreProperties>
</file>