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C:\Users\364\Desktop\"/>
    </mc:Choice>
  </mc:AlternateContent>
  <xr:revisionPtr revIDLastSave="0" documentId="13_ncr:1_{70430BC0-6A98-4BD0-ABB2-8903C5548BC8}" xr6:coauthVersionLast="47" xr6:coauthVersionMax="47" xr10:uidLastSave="{00000000-0000-0000-0000-000000000000}"/>
  <bookViews>
    <workbookView xWindow="390" yWindow="390" windowWidth="24045" windowHeight="14835"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F63" i="12"/>
  <c r="AP23" i="12"/>
  <c r="AF23" i="12"/>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E35"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CO34" i="10"/>
  <c r="CO35" i="10" s="1"/>
</calcChain>
</file>

<file path=xl/sharedStrings.xml><?xml version="1.0" encoding="utf-8"?>
<sst xmlns="http://schemas.openxmlformats.org/spreadsheetml/2006/main" count="1121" uniqueCount="568">
  <si>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</si>
  <si>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</si>
  <si>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</si>
  <si>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</si>
  <si>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</si>
  <si>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</si>
  <si>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</si>
  <si>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</si>
  <si>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</si>
  <si>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</si>
  <si>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</si>
  <si>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</si>
  <si>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</si>
  <si>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</si>
  <si>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</si>
  <si>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</si>
  <si>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</si>
  <si>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</si>
  <si>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</si>
  <si>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</si>
  <si>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</si>
  <si>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</si>
  <si>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</si>
  <si>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</si>
  <si>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</si>
  <si>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</si>
  <si>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</si>
  <si>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</si>
  <si>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</si>
  <si>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</si>
  <si>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</si>
  <si>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</si>
  <si>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</si>
  <si>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</si>
  <si>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</si>
  <si>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</si>
  <si>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</si>
  <si>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</si>
  <si>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</si>
  <si>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</si>
  <si>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</si>
  <si>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</si>
  <si>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</si>
  <si>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</si>
  <si>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</si>
  <si>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</si>
  <si>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</si>
  <si>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</si>
  <si>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</si>
  <si>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</si>
  <si>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</si>
  <si>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</si>
  <si>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</si>
  <si>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</si>
  <si>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</si>
  <si>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</si>
  <si>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</si>
  <si>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</si>
  <si>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</si>
  <si>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</si>
  <si>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</si>
  <si>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</si>
  <si>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</si>
  <si>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</si>
  <si>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</si>
  <si>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</si>
  <si>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</si>
  <si>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</si>
  <si>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</si>
  <si>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</si>
  <si>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</si>
  <si>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</si>
  <si>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</si>
  <si>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</si>
  <si>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</si>
  <si>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</si>
  <si>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</si>
  <si>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</si>
  <si>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</si>
  <si>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</si>
  <si>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</si>
  <si>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</si>
  <si>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</si>
  <si>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</si>
  <si>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</si>
  <si>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</si>
  <si>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</si>
  <si>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</si>
  <si>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</si>
  <si>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</si>
  <si>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</si>
  <si>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</si>
  <si>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</si>
  <si>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</si>
  <si>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鷹栖町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</si>
  <si>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</si>
  <si>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</si>
  <si>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</si>
  <si>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</si>
  <si>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</si>
  <si>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</si>
  <si>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</si>
  <si>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</si>
  <si>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</si>
  <si>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</si>
  <si>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</si>
  <si>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</si>
  <si>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</si>
  <si>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</si>
  <si>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</si>
  <si>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</si>
  <si>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</si>
  <si>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</si>
  <si>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</si>
  <si>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</si>
  <si>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</si>
  <si>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</si>
  <si>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</si>
  <si>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</si>
  <si>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</si>
  <si>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</si>
  <si>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</si>
  <si>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</si>
  <si>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</si>
  <si>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</si>
  <si>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</si>
  <si>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</si>
  <si>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</si>
  <si>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</si>
  <si>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</si>
  <si>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</si>
  <si>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</si>
  <si>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</si>
  <si>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</si>
  <si>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</si>
  <si>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</si>
  <si>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</si>
  <si>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</si>
  <si>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</si>
  <si>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</si>
  <si>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</si>
  <si>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</si>
  <si>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</si>
  <si>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</si>
  <si>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</si>
  <si>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</si>
  <si>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</si>
  <si>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</si>
  <si>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</si>
  <si>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</si>
  <si>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</si>
  <si>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</si>
  <si>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</si>
  <si>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</si>
  <si>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</si>
  <si>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</si>
  <si>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</si>
  <si>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</si>
  <si>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</si>
  <si>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</si>
  <si>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</si>
  <si>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</si>
  <si>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</si>
  <si>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</si>
  <si>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</si>
  <si>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</si>
  <si>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</si>
  <si>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</si>
  <si>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</si>
  <si>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</si>
  <si>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</si>
  <si>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</si>
  <si>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</si>
  <si>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</si>
  <si>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</si>
  <si>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</si>
  <si>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</si>
  <si>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</si>
  <si>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</si>
  <si>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</si>
  <si>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</si>
  <si>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</si>
  <si>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</si>
  <si>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</si>
  <si>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</si>
  <si>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</si>
  <si>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</si>
  <si>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</si>
  <si>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</si>
  <si>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</si>
  <si>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</si>
  <si>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</si>
  <si>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</si>
  <si>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</si>
  <si>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</si>
  <si>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</si>
  <si>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</si>
  <si>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</si>
  <si>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</si>
  <si>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</si>
  <si>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</si>
  <si>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</si>
  <si>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</si>
  <si>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北海道鷹栖町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</si>
  <si>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</si>
  <si>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</si>
  <si>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</si>
  <si>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</si>
  <si>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</si>
  <si>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</si>
  <si>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</si>
  <si>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</si>
  <si>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</si>
  <si>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</si>
  <si>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</si>
  <si>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</si>
  <si>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</si>
  <si>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</si>
  <si>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</si>
  <si>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</si>
  <si>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</si>
  <si>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</si>
  <si>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</si>
  <si>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</si>
  <si>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</si>
  <si>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</si>
  <si>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</si>
  <si>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</si>
  <si>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</si>
  <si>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</si>
  <si>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</si>
  <si>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</si>
  <si>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</si>
  <si>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</si>
  <si>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</si>
  <si>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</si>
  <si>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</si>
  <si>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</si>
  <si>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</si>
  <si>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</si>
  <si>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</si>
  <si>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</si>
  <si>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</si>
  <si>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</si>
  <si>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</si>
  <si>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</si>
  <si>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</si>
  <si>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</si>
  <si>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</si>
  <si>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</si>
  <si>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</si>
  <si>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</si>
  <si>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</si>
  <si>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</si>
  <si>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</si>
  <si>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</si>
  <si>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</si>
  <si>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</si>
  <si>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</si>
  <si>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</si>
  <si>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</si>
  <si>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</si>
  <si>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</si>
  <si>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</si>
  <si>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</si>
  <si>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</si>
  <si>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</si>
  <si>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</si>
  <si>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</si>
  <si>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</si>
  <si>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</si>
  <si>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</si>
  <si>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</si>
  <si>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</si>
  <si>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</si>
  <si>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</si>
  <si>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</si>
  <si>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</si>
  <si>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</si>
  <si>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</si>
  <si>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</si>
  <si>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</si>
  <si>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</si>
  <si>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</si>
  <si>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</si>
  <si>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</si>
  <si>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</si>
  <si>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</si>
  <si>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</si>
  <si>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</si>
  <si>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</si>
  <si>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</si>
  <si>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</si>
  <si>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</si>
  <si>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</si>
  <si>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</si>
  <si>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</si>
  <si>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</si>
  <si>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</si>
  <si>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</si>
  <si>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</si>
  <si>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</si>
  <si>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</si>
  <si>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</si>
  <si>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</si>
  <si>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</si>
  <si>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</si>
  <si>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</si>
  <si>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</si>
  <si>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</si>
  <si>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</si>
  <si>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</si>
  <si>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</si>
  <si>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</si>
  <si>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</si>
  <si>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</si>
  <si>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</si>
  <si>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</si>
  <si>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</si>
  <si>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</si>
  <si>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</si>
  <si>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</si>
  <si>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</si>
  <si>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</si>
  <si>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</si>
  <si>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</si>
  <si>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</si>
  <si>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</si>
  <si>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</si>
  <si>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</si>
  <si>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</si>
  <si>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</si>
  <si>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</si>
  <si>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</si>
  <si>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</si>
  <si>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</si>
  <si>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</si>
  <si>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</si>
  <si>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</si>
  <si>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</si>
  <si>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</si>
  <si>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</si>
  <si>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</si>
  <si>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</si>
  <si>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</si>
  <si>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</si>
  <si>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</si>
  <si>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</si>
  <si>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</si>
  <si>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</si>
  <si>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</si>
  <si>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</si>
  <si>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</si>
  <si>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</si>
  <si>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北海道鷹栖町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</si>
  <si>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</si>
  <si>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</si>
  <si>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</si>
  <si>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</si>
  <si>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</si>
  <si>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</si>
  <si>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</si>
  <si>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</si>
  <si>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</si>
  <si>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</si>
  <si>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</si>
  <si>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</si>
  <si>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</si>
  <si>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</si>
  <si>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</si>
  <si>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</si>
  <si>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</si>
  <si>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</si>
  <si>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</si>
  <si>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</si>
  <si>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上川町村等公平委員会特別会計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</si>
  <si>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</si>
  <si>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</si>
  <si>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</si>
  <si>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</si>
  <si>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</si>
  <si>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</si>
  <si>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</si>
  <si>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</si>
  <si>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</si>
  <si>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</si>
  <si>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</si>
  <si>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</si>
  <si>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</si>
  <si>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</si>
  <si>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</si>
  <si>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</si>
  <si>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</si>
  <si>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</si>
  <si>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</si>
  <si>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</si>
  <si>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</si>
  <si>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</si>
  <si>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</si>
  <si>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</si>
  <si>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</si>
  <si>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</si>
  <si>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</si>
  <si>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</si>
  <si>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</si>
  <si>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</si>
  <si>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</si>
  <si>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</si>
  <si>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</si>
  <si>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</si>
  <si>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</si>
  <si>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</si>
  <si>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</si>
  <si>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</si>
  <si>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</si>
  <si>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</si>
  <si>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</si>
  <si>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</si>
  <si>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</si>
  <si>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</si>
  <si>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</si>
  <si>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</si>
  <si>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</si>
  <si>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</si>
  <si>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</si>
  <si>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</si>
  <si>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</si>
  <si>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</si>
  <si>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</si>
  <si>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</si>
  <si>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</si>
  <si>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</si>
  <si>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</si>
  <si>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</si>
  <si>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</si>
  <si>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</si>
  <si>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</si>
  <si>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</si>
  <si>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</si>
  <si>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</si>
  <si>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</si>
  <si>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</si>
  <si>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</si>
  <si>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</si>
  <si>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</si>
  <si>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</si>
  <si>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</si>
  <si>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</si>
  <si>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</si>
  <si>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</si>
  <si>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</si>
  <si>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</si>
  <si>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</si>
  <si>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</si>
  <si>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</si>
  <si>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</si>
  <si>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</si>
  <si>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</si>
  <si>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</si>
  <si>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</si>
  <si>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</si>
  <si>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</si>
  <si>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</si>
  <si>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</si>
  <si>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</si>
  <si>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</si>
  <si>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</si>
  <si>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</si>
  <si>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</si>
  <si>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</si>
  <si>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</si>
  <si>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</si>
  <si>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</si>
  <si>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</si>
  <si>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</si>
  <si>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</si>
  <si>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</si>
  <si>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</si>
  <si>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</si>
  <si>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</si>
  <si>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</si>
  <si>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</si>
  <si>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</si>
  <si>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</si>
  <si>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</si>
  <si>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</si>
  <si>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</si>
  <si>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</si>
  <si>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</si>
  <si>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</si>
  <si>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</si>
  <si>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</si>
  <si>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</si>
  <si>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</si>
  <si>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</si>
  <si>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</si>
  <si>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</si>
  <si>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</si>
  <si>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</si>
  <si>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</si>
  <si>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</si>
  <si>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</si>
  <si>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</si>
  <si>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</si>
  <si>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</si>
  <si>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</si>
  <si>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</si>
  <si>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</si>
  <si>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</si>
  <si>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</si>
  <si>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</si>
  <si>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</si>
  <si>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</si>
  <si>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</si>
  <si>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</si>
  <si>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</si>
  <si>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</si>
  <si>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</si>
  <si>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</si>
  <si>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</si>
  <si>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</si>
  <si>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</si>
  <si>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</si>
  <si>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</si>
  <si>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</si>
  <si>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</si>
  <si>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</si>
  <si>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</si>
  <si>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</si>
  <si>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</si>
  <si>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2.19</t>
  </si>
  <si>
    <t>▲ 0.94</t>
  </si>
  <si>
    <t>水道事業会計</t>
  </si>
  <si>
    <t>一般会計</t>
  </si>
  <si>
    <t>公共下水道事業会計</t>
  </si>
  <si>
    <t>介護保険特別会計</t>
  </si>
  <si>
    <t>国民健康保険（事業勘定）特別会計</t>
  </si>
  <si>
    <t>上川町村等公平委員会特別会計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</si>
  <si>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</si>
  <si>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</si>
  <si>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</si>
  <si>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</si>
  <si>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</si>
  <si>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</si>
  <si>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</si>
  <si>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</si>
  <si>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公共施設修繕等基金</t>
    <phoneticPr fontId="5"/>
  </si>
  <si>
    <t>ふるさとまちづくり応援基金</t>
    <phoneticPr fontId="2"/>
  </si>
  <si>
    <t>地域福祉基金</t>
    <phoneticPr fontId="2"/>
  </si>
  <si>
    <t>文化事業振興基金</t>
    <phoneticPr fontId="2"/>
  </si>
  <si>
    <t>ふれあい基金</t>
    <phoneticPr fontId="2"/>
  </si>
  <si>
    <t>-</t>
    <phoneticPr fontId="10"/>
  </si>
  <si>
    <t>上川教育研修センター組合</t>
    <phoneticPr fontId="10"/>
  </si>
  <si>
    <t>上川広域滞納整理機構</t>
    <phoneticPr fontId="10"/>
  </si>
  <si>
    <t>鷹栖町土地開発公社</t>
    <phoneticPr fontId="10"/>
  </si>
  <si>
    <t>鷹栖町農業振興公社</t>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</si>
  <si>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</si>
  <si>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</si>
  <si>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</si>
  <si>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公共施設の老朽化対策に係る投資が財政上厳しいため建築事業を抑えており、将来負担比率が減少傾向にあるが、有形固定資産減価償却率は類似団体より高く、上昇傾向にある。
　昭和40年代以降に建設された小学校・児童館や庁舎が、いずれも有形固定資産減価償却率80％以上になっていることもあり、減価償却率が上昇している。
　公共施設等総合管理計画に基づき、今後も、老朽化対策に積極的に取り組んでいく。</t>
    <rPh sb="14" eb="16">
      <t>トウシ</t>
    </rPh>
    <rPh sb="17" eb="20">
      <t>ザイセイジョウ</t>
    </rPh>
    <rPh sb="20" eb="21">
      <t>キビ</t>
    </rPh>
    <rPh sb="43" eb="45">
      <t>ゲンショウ</t>
    </rPh>
    <rPh sb="141" eb="146">
      <t>ゲンカショウキャクリツ</t>
    </rPh>
    <rPh sb="147" eb="149">
      <t>ジョウショウ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</si>
  <si>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</si>
  <si>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</si>
  <si>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</si>
  <si>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</si>
  <si>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</si>
  <si>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</si>
  <si>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実質公債費比率は類似団体と比較して低い水準にあり、将来負担比率についても減少傾向にある。
　将来負担比率が減少している主な要因としては、新たな公共施設の建築事業を抑えたため、地方債の発行額が減少したことが考えられる。
　今後は、公共施設の大規模修繕など、実質公債費比率が上昇していくことが考えられるため、これまで以上に公債費の適正化に取り組んでいく。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</si>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</sst>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9" fillId="8" borderId="128" xfId="15" applyNumberFormat="1" applyFont="1" applyFill="1" applyBorder="1" applyAlignment="1" applyProtection="1">
      <alignment horizontal="right" vertical="center" shrinkToFit="1"/>
      <protection locked="0"/>
    </xf>
    <xf numFmtId="177" fontId="39" fillId="8" borderId="129" xfId="15" applyNumberFormat="1" applyFont="1" applyFill="1" applyBorder="1" applyAlignment="1" applyProtection="1">
      <alignment horizontal="right" vertical="center" shrinkToFit="1"/>
      <protection locked="0"/>
    </xf>
    <xf numFmtId="177" fontId="39" fillId="8" borderId="130" xfId="15" applyNumberFormat="1" applyFont="1" applyFill="1" applyBorder="1" applyAlignment="1" applyProtection="1">
      <alignment horizontal="right" vertical="center" shrinkToFit="1"/>
      <protection locked="0"/>
    </xf>
    <xf numFmtId="177" fontId="39" fillId="8" borderId="131" xfId="15" applyNumberFormat="1" applyFont="1" applyFill="1" applyBorder="1" applyAlignment="1" applyProtection="1">
      <alignment horizontal="right" vertical="center" shrinkToFit="1"/>
      <protection locked="0"/>
    </xf>
    <xf numFmtId="177" fontId="39" fillId="8" borderId="132" xfId="15" applyNumberFormat="1" applyFont="1" applyFill="1" applyBorder="1" applyAlignment="1" applyProtection="1">
      <alignment horizontal="right" vertical="center" shrinkToFit="1"/>
      <protection locked="0"/>
    </xf>
    <xf numFmtId="177" fontId="39" fillId="8" borderId="133" xfId="15" applyNumberFormat="1" applyFont="1" applyFill="1" applyBorder="1" applyAlignment="1" applyProtection="1">
      <alignment horizontal="right" vertical="center" shrinkToFit="1"/>
      <protection locked="0"/>
    </xf>
    <xf numFmtId="177" fontId="39" fillId="8" borderId="134" xfId="12"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9" fillId="8" borderId="17" xfId="15" applyNumberFormat="1" applyFont="1" applyFill="1" applyBorder="1" applyAlignment="1" applyProtection="1">
      <alignment horizontal="right" vertical="center" shrinkToFit="1"/>
      <protection locked="0"/>
    </xf>
    <xf numFmtId="177" fontId="39" fillId="8" borderId="18" xfId="15" applyNumberFormat="1" applyFont="1" applyFill="1" applyBorder="1" applyAlignment="1" applyProtection="1">
      <alignment horizontal="right" vertical="center" shrinkToFit="1"/>
      <protection locked="0"/>
    </xf>
    <xf numFmtId="177" fontId="39" fillId="8" borderId="19" xfId="15"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9" fillId="8" borderId="44" xfId="12" applyNumberFormat="1" applyFont="1" applyFill="1" applyBorder="1" applyAlignment="1" applyProtection="1">
      <alignment horizontal="right" vertical="center" shrinkToFit="1"/>
      <protection locked="0"/>
    </xf>
    <xf numFmtId="177" fontId="39"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A1F227D-78D0-4668-BD94-A90546E4B93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138402</c:v>
                </c:pt>
                <c:pt idx="3">
                  <c:v>146367</c:v>
                </c:pt>
                <c:pt idx="4">
                  <c:v>165181</c:v>
                </c:pt>
              </c:numCache>
            </c:numRef>
          </c:val>
          <c:smooth val="0"/>
          <c:extLst>
            <c:ext xmlns:c16="http://schemas.microsoft.com/office/drawing/2014/chart" uri="{C3380CC4-5D6E-409C-BE32-E72D297353CC}">
              <c16:uniqueId val="{00000000-1DF9-4F53-A57A-ACC163AFEF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87263</c:v>
                </c:pt>
                <c:pt idx="1">
                  <c:v>154755</c:v>
                </c:pt>
                <c:pt idx="2">
                  <c:v>90405</c:v>
                </c:pt>
                <c:pt idx="3">
                  <c:v>86884</c:v>
                </c:pt>
                <c:pt idx="4">
                  <c:v>87904</c:v>
                </c:pt>
              </c:numCache>
            </c:numRef>
          </c:val>
          <c:smooth val="0"/>
          <c:extLst>
            <c:ext xmlns:c16="http://schemas.microsoft.com/office/drawing/2014/chart" uri="{C3380CC4-5D6E-409C-BE32-E72D297353CC}">
              <c16:uniqueId val="{00000001-1DF9-4F53-A57A-ACC163AFEF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4.75</c:v>
                </c:pt>
                <c:pt idx="1">
                  <c:v>4.93</c:v>
                </c:pt>
                <c:pt idx="2">
                  <c:v>5.16</c:v>
                </c:pt>
                <c:pt idx="3">
                  <c:v>7.77</c:v>
                </c:pt>
                <c:pt idx="4">
                  <c:v>6.31</c:v>
                </c:pt>
              </c:numCache>
            </c:numRef>
          </c:val>
          <c:extLst>
            <c:ext xmlns:c16="http://schemas.microsoft.com/office/drawing/2014/chart" uri="{C3380CC4-5D6E-409C-BE32-E72D297353CC}">
              <c16:uniqueId val="{00000000-9CC4-4A54-AEE2-C37369E894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16.91</c:v>
                </c:pt>
                <c:pt idx="1">
                  <c:v>14.83</c:v>
                </c:pt>
                <c:pt idx="2">
                  <c:v>18.39</c:v>
                </c:pt>
                <c:pt idx="3">
                  <c:v>22.48</c:v>
                </c:pt>
                <c:pt idx="4">
                  <c:v>26.19</c:v>
                </c:pt>
              </c:numCache>
            </c:numRef>
          </c:val>
          <c:extLst>
            <c:ext xmlns:c16="http://schemas.microsoft.com/office/drawing/2014/chart" uri="{C3380CC4-5D6E-409C-BE32-E72D297353CC}">
              <c16:uniqueId val="{00000001-9CC4-4A54-AEE2-C37369E894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-2.19</c:v>
                </c:pt>
                <c:pt idx="1">
                  <c:v>-0.94</c:v>
                </c:pt>
                <c:pt idx="2">
                  <c:v>5.03</c:v>
                </c:pt>
                <c:pt idx="3">
                  <c:v>6.71</c:v>
                </c:pt>
                <c:pt idx="4">
                  <c:v>2.5499999999999998</c:v>
                </c:pt>
              </c:numCache>
            </c:numRef>
          </c:val>
          <c:smooth val="0"/>
          <c:extLst>
            <c:ext xmlns:c16="http://schemas.microsoft.com/office/drawing/2014/chart" uri="{C3380CC4-5D6E-409C-BE32-E72D297353CC}">
              <c16:uniqueId val="{00000002-9CC4-4A54-AEE2-C37369E894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0.32</c:v>
                </c:pt>
                <c:pt idx="4">
                  <c:v>#N/A</c:v>
                </c:pt>
                <c:pt idx="5">
                  <c:v>0.09</c:v>
                </c:pt>
                <c:pt idx="6">
                  <c:v>0</c:v>
                </c:pt>
                <c:pt idx="7">
                  <c:v>0</c:v>
                </c:pt>
                <c:pt idx="8">
                  <c:v>0</c:v>
                </c:pt>
                <c:pt idx="9">
                  <c:v>0</c:v>
                </c:pt>
              </c:numCache>
            </c:numRef>
          </c:val>
          <c:extLst>
            <c:ext xmlns:c16="http://schemas.microsoft.com/office/drawing/2014/chart" uri="{C3380CC4-5D6E-409C-BE32-E72D297353CC}">
              <c16:uniqueId val="{00000000-6DFA-4EDC-A74B-3405EA7696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FA-4EDC-A74B-3405EA7696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FA-4EDC-A74B-3405EA76962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6DFA-4EDC-A74B-3405EA769629}"/>
            </c:ext>
          </c:extLst>
        </c:ser>
        <c:ser>
          <c:idx val="4"/>
          <c:order val="4"/>
          <c:tx>
            <c:strRef>
              <c:f>データシート!$A$31</c:f>
              <c:strCache>
                <c:ptCount val="1"/>
                <c:pt idx="0">
                  <c:v>上川町村等公平委員会特別会計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0.05</c:v>
                </c:pt>
                <c:pt idx="4">
                  <c:v>#N/A</c:v>
                </c:pt>
                <c:pt idx="5">
                  <c:v>0.05</c:v>
                </c:pt>
                <c:pt idx="6">
                  <c:v>#N/A</c:v>
                </c:pt>
                <c:pt idx="7">
                  <c:v>0.04</c:v>
                </c:pt>
                <c:pt idx="8">
                  <c:v>#N/A</c:v>
                </c:pt>
                <c:pt idx="9">
                  <c:v>0.05</c:v>
                </c:pt>
              </c:numCache>
            </c:numRef>
          </c:val>
          <c:extLst>
            <c:ext xmlns:c16="http://schemas.microsoft.com/office/drawing/2014/chart" uri="{C3380CC4-5D6E-409C-BE32-E72D297353CC}">
              <c16:uniqueId val="{00000004-6DFA-4EDC-A74B-3405EA769629}"/>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0.75</c:v>
                </c:pt>
                <c:pt idx="2">
                  <c:v>#N/A</c:v>
                </c:pt>
                <c:pt idx="3">
                  <c:v>0.39</c:v>
                </c:pt>
                <c:pt idx="4">
                  <c:v>#N/A</c:v>
                </c:pt>
                <c:pt idx="5">
                  <c:v>0.28999999999999998</c:v>
                </c:pt>
                <c:pt idx="6">
                  <c:v>#N/A</c:v>
                </c:pt>
                <c:pt idx="7">
                  <c:v>0.49</c:v>
                </c:pt>
                <c:pt idx="8">
                  <c:v>#N/A</c:v>
                </c:pt>
                <c:pt idx="9">
                  <c:v>0.24</c:v>
                </c:pt>
              </c:numCache>
            </c:numRef>
          </c:val>
          <c:extLst>
            <c:ext xmlns:c16="http://schemas.microsoft.com/office/drawing/2014/chart" uri="{C3380CC4-5D6E-409C-BE32-E72D297353CC}">
              <c16:uniqueId val="{00000005-6DFA-4EDC-A74B-3405EA76962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0.98</c:v>
                </c:pt>
                <c:pt idx="2">
                  <c:v>#N/A</c:v>
                </c:pt>
                <c:pt idx="3">
                  <c:v>1.1100000000000001</c:v>
                </c:pt>
                <c:pt idx="4">
                  <c:v>#N/A</c:v>
                </c:pt>
                <c:pt idx="5">
                  <c:v>1.58</c:v>
                </c:pt>
                <c:pt idx="6">
                  <c:v>#N/A</c:v>
                </c:pt>
                <c:pt idx="7">
                  <c:v>2.1800000000000002</c:v>
                </c:pt>
                <c:pt idx="8">
                  <c:v>#N/A</c:v>
                </c:pt>
                <c:pt idx="9">
                  <c:v>1.5</c:v>
                </c:pt>
              </c:numCache>
            </c:numRef>
          </c:val>
          <c:extLst>
            <c:ext xmlns:c16="http://schemas.microsoft.com/office/drawing/2014/chart" uri="{C3380CC4-5D6E-409C-BE32-E72D297353CC}">
              <c16:uniqueId val="{00000006-6DFA-4EDC-A74B-3405EA76962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1.51</c:v>
                </c:pt>
                <c:pt idx="8">
                  <c:v>#N/A</c:v>
                </c:pt>
                <c:pt idx="9">
                  <c:v>3.21</c:v>
                </c:pt>
              </c:numCache>
            </c:numRef>
          </c:val>
          <c:extLst>
            <c:ext xmlns:c16="http://schemas.microsoft.com/office/drawing/2014/chart" uri="{C3380CC4-5D6E-409C-BE32-E72D297353CC}">
              <c16:uniqueId val="{00000007-6DFA-4EDC-A74B-3405EA7696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4.68</c:v>
                </c:pt>
                <c:pt idx="2">
                  <c:v>#N/A</c:v>
                </c:pt>
                <c:pt idx="3">
                  <c:v>4.88</c:v>
                </c:pt>
                <c:pt idx="4">
                  <c:v>#N/A</c:v>
                </c:pt>
                <c:pt idx="5">
                  <c:v>5.0999999999999996</c:v>
                </c:pt>
                <c:pt idx="6">
                  <c:v>#N/A</c:v>
                </c:pt>
                <c:pt idx="7">
                  <c:v>7.71</c:v>
                </c:pt>
                <c:pt idx="8">
                  <c:v>#N/A</c:v>
                </c:pt>
                <c:pt idx="9">
                  <c:v>6.26</c:v>
                </c:pt>
              </c:numCache>
            </c:numRef>
          </c:val>
          <c:extLst>
            <c:ext xmlns:c16="http://schemas.microsoft.com/office/drawing/2014/chart" uri="{C3380CC4-5D6E-409C-BE32-E72D297353CC}">
              <c16:uniqueId val="{00000008-6DFA-4EDC-A74B-3405EA76962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6.97</c:v>
                </c:pt>
                <c:pt idx="2">
                  <c:v>#N/A</c:v>
                </c:pt>
                <c:pt idx="3">
                  <c:v>7.72</c:v>
                </c:pt>
                <c:pt idx="4">
                  <c:v>#N/A</c:v>
                </c:pt>
                <c:pt idx="5">
                  <c:v>7.88</c:v>
                </c:pt>
                <c:pt idx="6">
                  <c:v>#N/A</c:v>
                </c:pt>
                <c:pt idx="7">
                  <c:v>7.8</c:v>
                </c:pt>
                <c:pt idx="8">
                  <c:v>#N/A</c:v>
                </c:pt>
                <c:pt idx="9">
                  <c:v>6.51</c:v>
                </c:pt>
              </c:numCache>
            </c:numRef>
          </c:val>
          <c:extLst>
            <c:ext xmlns:c16="http://schemas.microsoft.com/office/drawing/2014/chart" uri="{C3380CC4-5D6E-409C-BE32-E72D297353CC}">
              <c16:uniqueId val="{00000009-6DFA-4EDC-A74B-3405EA7696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570</c:v>
                </c:pt>
                <c:pt idx="5">
                  <c:v>565</c:v>
                </c:pt>
                <c:pt idx="8">
                  <c:v>576</c:v>
                </c:pt>
                <c:pt idx="11">
                  <c:v>592</c:v>
                </c:pt>
                <c:pt idx="14">
                  <c:v>592</c:v>
                </c:pt>
              </c:numCache>
            </c:numRef>
          </c:val>
          <c:extLst>
            <c:ext xmlns:c16="http://schemas.microsoft.com/office/drawing/2014/chart" uri="{C3380CC4-5D6E-409C-BE32-E72D297353CC}">
              <c16:uniqueId val="{00000000-435D-4EE8-B9FD-C230E5E0E9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5D-4EE8-B9FD-C230E5E0E9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5D-4EE8-B9FD-C230E5E0E9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5D-4EE8-B9FD-C230E5E0E9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c:v>
                </c:pt>
                <c:pt idx="3">
                  <c:v>71</c:v>
                </c:pt>
                <c:pt idx="6">
                  <c:v>80</c:v>
                </c:pt>
                <c:pt idx="9">
                  <c:v>83</c:v>
                </c:pt>
                <c:pt idx="12">
                  <c:v>83</c:v>
                </c:pt>
              </c:numCache>
            </c:numRef>
          </c:val>
          <c:extLst>
            <c:ext xmlns:c16="http://schemas.microsoft.com/office/drawing/2014/chart" uri="{C3380CC4-5D6E-409C-BE32-E72D297353CC}">
              <c16:uniqueId val="{00000004-435D-4EE8-B9FD-C230E5E0E9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5D-4EE8-B9FD-C230E5E0E9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5D-4EE8-B9FD-C230E5E0E9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618</c:v>
                </c:pt>
                <c:pt idx="3">
                  <c:v>640</c:v>
                </c:pt>
                <c:pt idx="6">
                  <c:v>642</c:v>
                </c:pt>
                <c:pt idx="9">
                  <c:v>684</c:v>
                </c:pt>
                <c:pt idx="12">
                  <c:v>738</c:v>
                </c:pt>
              </c:numCache>
            </c:numRef>
          </c:val>
          <c:extLst>
            <c:ext xmlns:c16="http://schemas.microsoft.com/office/drawing/2014/chart" uri="{C3380CC4-5D6E-409C-BE32-E72D297353CC}">
              <c16:uniqueId val="{00000007-435D-4EE8-B9FD-C230E5E0E9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110</c:v>
                </c:pt>
                <c:pt idx="2">
                  <c:v>#N/A</c:v>
                </c:pt>
                <c:pt idx="3">
                  <c:v>#N/A</c:v>
                </c:pt>
                <c:pt idx="4">
                  <c:v>146</c:v>
                </c:pt>
                <c:pt idx="5">
                  <c:v>#N/A</c:v>
                </c:pt>
                <c:pt idx="6">
                  <c:v>#N/A</c:v>
                </c:pt>
                <c:pt idx="7">
                  <c:v>146</c:v>
                </c:pt>
                <c:pt idx="8">
                  <c:v>#N/A</c:v>
                </c:pt>
                <c:pt idx="9">
                  <c:v>#N/A</c:v>
                </c:pt>
                <c:pt idx="10">
                  <c:v>175</c:v>
                </c:pt>
                <c:pt idx="11">
                  <c:v>#N/A</c:v>
                </c:pt>
                <c:pt idx="12">
                  <c:v>#N/A</c:v>
                </c:pt>
                <c:pt idx="13">
                  <c:v>229</c:v>
                </c:pt>
                <c:pt idx="14">
                  <c:v>#N/A</c:v>
                </c:pt>
              </c:numCache>
            </c:numRef>
          </c:val>
          <c:smooth val="0"/>
          <c:extLst>
            <c:ext xmlns:c16="http://schemas.microsoft.com/office/drawing/2014/chart" uri="{C3380CC4-5D6E-409C-BE32-E72D297353CC}">
              <c16:uniqueId val="{00000008-435D-4EE8-B9FD-C230E5E0E9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4790</c:v>
                </c:pt>
                <c:pt idx="5">
                  <c:v>4828</c:v>
                </c:pt>
                <c:pt idx="8">
                  <c:v>4438</c:v>
                </c:pt>
                <c:pt idx="11">
                  <c:v>4424</c:v>
                </c:pt>
                <c:pt idx="14">
                  <c:v>4186</c:v>
                </c:pt>
              </c:numCache>
            </c:numRef>
          </c:val>
          <c:extLst>
            <c:ext xmlns:c16="http://schemas.microsoft.com/office/drawing/2014/chart" uri="{C3380CC4-5D6E-409C-BE32-E72D297353CC}">
              <c16:uniqueId val="{00000000-D35C-49B7-9234-01AFDEE20A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519</c:v>
                </c:pt>
                <c:pt idx="5">
                  <c:v>569</c:v>
                </c:pt>
                <c:pt idx="8">
                  <c:v>550</c:v>
                </c:pt>
                <c:pt idx="11">
                  <c:v>538</c:v>
                </c:pt>
                <c:pt idx="14">
                  <c:v>527</c:v>
                </c:pt>
              </c:numCache>
            </c:numRef>
          </c:val>
          <c:extLst>
            <c:ext xmlns:c16="http://schemas.microsoft.com/office/drawing/2014/chart" uri="{C3380CC4-5D6E-409C-BE32-E72D297353CC}">
              <c16:uniqueId val="{00000001-D35C-49B7-9234-01AFDEE20A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1654</c:v>
                </c:pt>
                <c:pt idx="5">
                  <c:v>1641</c:v>
                </c:pt>
                <c:pt idx="8">
                  <c:v>1681</c:v>
                </c:pt>
                <c:pt idx="11">
                  <c:v>1828</c:v>
                </c:pt>
                <c:pt idx="14">
                  <c:v>1982</c:v>
                </c:pt>
              </c:numCache>
            </c:numRef>
          </c:val>
          <c:extLst>
            <c:ext xmlns:c16="http://schemas.microsoft.com/office/drawing/2014/chart" uri="{C3380CC4-5D6E-409C-BE32-E72D297353CC}">
              <c16:uniqueId val="{00000002-D35C-49B7-9234-01AFDEE20A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5C-49B7-9234-01AFDEE20A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5C-49B7-9234-01AFDEE20A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5C-49B7-9234-01AFDEE20A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734</c:v>
                </c:pt>
                <c:pt idx="3">
                  <c:v>739</c:v>
                </c:pt>
                <c:pt idx="6">
                  <c:v>725</c:v>
                </c:pt>
                <c:pt idx="9">
                  <c:v>761</c:v>
                </c:pt>
                <c:pt idx="12">
                  <c:v>709</c:v>
                </c:pt>
              </c:numCache>
            </c:numRef>
          </c:val>
          <c:extLst>
            <c:ext xmlns:c16="http://schemas.microsoft.com/office/drawing/2014/chart" uri="{C3380CC4-5D6E-409C-BE32-E72D297353CC}">
              <c16:uniqueId val="{00000006-D35C-49B7-9234-01AFDEE20A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35C-49B7-9234-01AFDEE20A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744</c:v>
                </c:pt>
                <c:pt idx="3">
                  <c:v>632</c:v>
                </c:pt>
                <c:pt idx="6">
                  <c:v>544</c:v>
                </c:pt>
                <c:pt idx="9">
                  <c:v>532</c:v>
                </c:pt>
                <c:pt idx="12">
                  <c:v>533</c:v>
                </c:pt>
              </c:numCache>
            </c:numRef>
          </c:val>
          <c:extLst>
            <c:ext xmlns:c16="http://schemas.microsoft.com/office/drawing/2014/chart" uri="{C3380CC4-5D6E-409C-BE32-E72D297353CC}">
              <c16:uniqueId val="{00000008-D35C-49B7-9234-01AFDEE20A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5C-49B7-9234-01AFDEE20A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6306</c:v>
                </c:pt>
                <c:pt idx="3">
                  <c:v>6455</c:v>
                </c:pt>
                <c:pt idx="6">
                  <c:v>6279</c:v>
                </c:pt>
                <c:pt idx="9">
                  <c:v>5963</c:v>
                </c:pt>
                <c:pt idx="12">
                  <c:v>5605</c:v>
                </c:pt>
              </c:numCache>
            </c:numRef>
          </c:val>
          <c:extLst>
            <c:ext xmlns:c16="http://schemas.microsoft.com/office/drawing/2014/chart" uri="{C3380CC4-5D6E-409C-BE32-E72D297353CC}">
              <c16:uniqueId val="{0000000A-D35C-49B7-9234-01AFDEE20A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821</c:v>
                </c:pt>
                <c:pt idx="2">
                  <c:v>#N/A</c:v>
                </c:pt>
                <c:pt idx="3">
                  <c:v>#N/A</c:v>
                </c:pt>
                <c:pt idx="4">
                  <c:v>788</c:v>
                </c:pt>
                <c:pt idx="5">
                  <c:v>#N/A</c:v>
                </c:pt>
                <c:pt idx="6">
                  <c:v>#N/A</c:v>
                </c:pt>
                <c:pt idx="7">
                  <c:v>880</c:v>
                </c:pt>
                <c:pt idx="8">
                  <c:v>#N/A</c:v>
                </c:pt>
                <c:pt idx="9">
                  <c:v>#N/A</c:v>
                </c:pt>
                <c:pt idx="10">
                  <c:v>466</c:v>
                </c:pt>
                <c:pt idx="11">
                  <c:v>#N/A</c:v>
                </c:pt>
                <c:pt idx="12">
                  <c:v>#N/A</c:v>
                </c:pt>
                <c:pt idx="13">
                  <c:v>153</c:v>
                </c:pt>
                <c:pt idx="14">
                  <c:v>#N/A</c:v>
                </c:pt>
              </c:numCache>
            </c:numRef>
          </c:val>
          <c:smooth val="0"/>
          <c:extLst>
            <c:ext xmlns:c16="http://schemas.microsoft.com/office/drawing/2014/chart" uri="{C3380CC4-5D6E-409C-BE32-E72D297353CC}">
              <c16:uniqueId val="{0000000B-D35C-49B7-9234-01AFDEE20A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635</c:v>
                </c:pt>
                <c:pt idx="1">
                  <c:v>776</c:v>
                </c:pt>
                <c:pt idx="2">
                  <c:v>913</c:v>
                </c:pt>
              </c:numCache>
            </c:numRef>
          </c:val>
          <c:extLst>
            <c:ext xmlns:c16="http://schemas.microsoft.com/office/drawing/2014/chart" uri="{C3380CC4-5D6E-409C-BE32-E72D297353CC}">
              <c16:uniqueId val="{00000000-5244-4CB9-9A6F-964B1CF10B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220</c:v>
                </c:pt>
                <c:pt idx="1">
                  <c:v>293</c:v>
                </c:pt>
                <c:pt idx="2">
                  <c:v>306</c:v>
                </c:pt>
              </c:numCache>
            </c:numRef>
          </c:val>
          <c:extLst>
            <c:ext xmlns:c16="http://schemas.microsoft.com/office/drawing/2014/chart" uri="{C3380CC4-5D6E-409C-BE32-E72D297353CC}">
              <c16:uniqueId val="{00000001-5244-4CB9-9A6F-964B1CF10B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780</c:v>
                </c:pt>
                <c:pt idx="1">
                  <c:v>709</c:v>
                </c:pt>
                <c:pt idx="2">
                  <c:v>701</c:v>
                </c:pt>
              </c:numCache>
            </c:numRef>
          </c:val>
          <c:extLst>
            <c:ext xmlns:c16="http://schemas.microsoft.com/office/drawing/2014/chart" uri="{C3380CC4-5D6E-409C-BE32-E72D297353CC}">
              <c16:uniqueId val="{00000002-5244-4CB9-9A6F-964B1CF10B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{AB2AF548-0FE5-402B-8DB8-560433A163F1}</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2C4-4BF4-A47A-59F02F5886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{E88B3D38-9DED-4255-B143-528AE9A6C174}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C4-4BF4-A47A-59F02F5886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{C27E83CA-D047-4505-9C62-5BC8DFC1B5B8}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C4-4BF4-A47A-59F02F5886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{B38F8824-7F88-48DE-AC02-1047DB9E2728}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C4-4BF4-A47A-59F02F5886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{7E8649DF-C9C4-484E-ABF6-744F6027B1BD}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C4-4BF4-A47A-59F02F5886B8}"/>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{FD337349-3A86-4255-8BFA-4C683CC8F158}</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2C4-4BF4-A47A-59F02F5886B8}"/>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{930756EE-DDE1-4528-8932-F866C2516887}</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2C4-4BF4-A47A-59F02F5886B8}"/>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{CC07635E-6920-450E-9FDD-BBA49BCC77CB}</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2C4-4BF4-A47A-59F02F5886B8}"/>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{28146E5C-DD01-4630-AA30-105B4D931C04}</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2C4-4BF4-A47A-59F02F5886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68.599999999999994</c:v>
                </c:pt>
                <c:pt idx="8">
                  <c:v>70.3</c:v>
                </c:pt>
                <c:pt idx="16">
                  <c:v>72.2</c:v>
                </c:pt>
                <c:pt idx="24">
                  <c:v>74.099999999999994</c:v>
                </c:pt>
                <c:pt idx="32">
                  <c:v>75.8</c:v>
                </c:pt>
              </c:numCache>
            </c:numRef>
          </c:xVal>
          <c:yVal>
            <c:numRef>
              <c:f>[1]公会計指標分析・財政指標組合せ分析表!$BP$51:$DC$51</c:f>
              <c:numCache>
                <c:formatCode>General</c:formatCode>
                <c:ptCount val="40"/>
                <c:pt idx="0">
                  <c:v>31.6</c:v>
                </c:pt>
                <c:pt idx="8">
                  <c:v>28.7</c:v>
                </c:pt>
                <c:pt idx="16">
                  <c:v>29.7</c:v>
                </c:pt>
                <c:pt idx="24">
                  <c:v>15.9</c:v>
                </c:pt>
                <c:pt idx="32">
                  <c:v>5.0999999999999996</c:v>
                </c:pt>
              </c:numCache>
            </c:numRef>
          </c:yVal>
          <c:smooth val="0"/>
          <c:extLst>
            <c:ext xmlns:c16="http://schemas.microsoft.com/office/drawing/2014/chart" uri="{C3380CC4-5D6E-409C-BE32-E72D297353CC}">
              <c16:uniqueId val="{00000009-02C4-4BF4-A47A-59F02F5886B8}"/>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{14E2CBA2-2CC4-49E1-B122-71B495DDF145}</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2C4-4BF4-A47A-59F02F5886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{DFE9E354-1821-4BC8-B948-5CDE7A8895AE}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C4-4BF4-A47A-59F02F5886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{93F04C57-30B0-407D-B7DE-FA3AB1A318BA}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C4-4BF4-A47A-59F02F5886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{CD96FF14-0F00-4F92-B187-DFB36C6AC5A0}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C4-4BF4-A47A-59F02F5886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{B12CB821-E181-46BE-A444-CEC4D6F72BDA}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C4-4BF4-A47A-59F02F5886B8}"/>
                </c:ext>
              </c:extLst>
            </c:dLbl>
            <c:dLbl>
              <c:idx val="8"/>
              <c:layout>
                <c:manualLayout>
                  <c:x val="-3.2672246162592018E-2"/>
                  <c:y val="-6.4739042105865174E-2"/>
                </c:manualLayout>
              </c:layout>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{DD042529-77C1-438E-88AD-5989D7C4D26A}</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2C4-4BF4-A47A-59F02F5886B8}"/>
                </c:ext>
              </c:extLst>
            </c:dLbl>
            <c:dLbl>
              <c:idx val="16"/>
              <c:layout>
                <c:manualLayout>
                  <c:x val="-2.7070374396835191E-2"/>
                  <c:y val="-6.4739042105865174E-2"/>
                </c:manualLayout>
              </c:layout>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{26BABA00-4912-4579-BEDF-2104EA7B9325}</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2C4-4BF4-A47A-59F02F5886B8}"/>
                </c:ext>
              </c:extLst>
            </c:dLbl>
            <c:dLbl>
              <c:idx val="24"/>
              <c:layout>
                <c:manualLayout>
                  <c:x val="-3.6961126903633131E-2"/>
                  <c:y val="-8.4363769155378313E-2"/>
                </c:manualLayout>
              </c:layout>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{516AF54E-D05E-4C30-A7C4-234C84FAA59D}</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2C4-4BF4-A47A-59F02F5886B8}"/>
                </c:ext>
              </c:extLst>
            </c:dLbl>
            <c:dLbl>
              <c:idx val="32"/>
              <c:layout>
                <c:manualLayout>
                  <c:x val="-3.1359255137876435E-2"/>
                  <c:y val="-4.5114315056352043E-2"/>
                </c:manualLayout>
              </c:layout>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{210923D9-13D6-4340-B8CD-2D50F931ADCF}</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2C4-4BF4-A47A-59F02F5886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61.6</c:v>
                </c:pt>
                <c:pt idx="8">
                  <c:v>64.400000000000006</c:v>
                </c:pt>
                <c:pt idx="16">
                  <c:v>62.7</c:v>
                </c:pt>
                <c:pt idx="24">
                  <c:v>63.1</c:v>
                </c:pt>
                <c:pt idx="32">
                  <c:v>63.8</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2C4-4BF4-A47A-59F02F5886B8}"/>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{E214E4E7-CB45-4BB0-82F6-0137FEFECB25}</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3F2-44BE-8C85-8CD2D77FCA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{F4CDCBF7-133F-4B2D-A26F-60967E4E89B2}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F2-44BE-8C85-8CD2D77FCA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{45C85701-965B-479E-B656-5FFD0A4432EC}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F2-44BE-8C85-8CD2D77FCA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{BA97AB85-8E62-4439-BABC-B15F57AB139F}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F2-44BE-8C85-8CD2D77FCA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{E3A2FF09-425D-4BD1-96D0-B2954589A997}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F2-44BE-8C85-8CD2D77FCABD}"/>
                </c:ext>
              </c:extLst>
            </c:dLbl>
            <c:dLbl>
              <c:idx val="8"/>
              <c:layout>
                <c:manualLayout>
                  <c:x val="0"/>
                  <c:y val="-1.1129476055666559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{F26A618D-60A2-410B-8265-BF295FC1C0A2}</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3F2-44BE-8C85-8CD2D77FCABD}"/>
                </c:ext>
              </c:extLst>
            </c:dLbl>
            <c:dLbl>
              <c:idx val="16"/>
              <c:layout>
                <c:manualLayout>
                  <c:x val="0"/>
                  <c:y val="1.1129476055666479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{3B682079-8D3D-4E35-B568-9C4470CDD606}</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3F2-44BE-8C85-8CD2D77FCABD}"/>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{3F49F2FB-A98E-4131-84B0-B3D0843FC8CC}</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3F2-44BE-8C85-8CD2D77FCABD}"/>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{2C0232DD-4B71-41D9-8528-5610E5F7961B}</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3F2-44BE-8C85-8CD2D77FCA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5</c:v>
                </c:pt>
                <c:pt idx="8">
                  <c:v>4.9000000000000004</c:v>
                </c:pt>
                <c:pt idx="16">
                  <c:v>4.8</c:v>
                </c:pt>
                <c:pt idx="24">
                  <c:v>5.3</c:v>
                </c:pt>
                <c:pt idx="32">
                  <c:v>6.2</c:v>
                </c:pt>
              </c:numCache>
            </c:numRef>
          </c:xVal>
          <c:yVal>
            <c:numRef>
              <c:f>[1]公会計指標分析・財政指標組合せ分析表!$BP$73:$DC$73</c:f>
              <c:numCache>
                <c:formatCode>General</c:formatCode>
                <c:ptCount val="40"/>
                <c:pt idx="0">
                  <c:v>31.6</c:v>
                </c:pt>
                <c:pt idx="8">
                  <c:v>28.7</c:v>
                </c:pt>
                <c:pt idx="16">
                  <c:v>29.7</c:v>
                </c:pt>
                <c:pt idx="24">
                  <c:v>15.9</c:v>
                </c:pt>
                <c:pt idx="32">
                  <c:v>5.0999999999999996</c:v>
                </c:pt>
              </c:numCache>
            </c:numRef>
          </c:yVal>
          <c:smooth val="0"/>
          <c:extLst>
            <c:ext xmlns:c16="http://schemas.microsoft.com/office/drawing/2014/chart" uri="{C3380CC4-5D6E-409C-BE32-E72D297353CC}">
              <c16:uniqueId val="{00000009-23F2-44BE-8C85-8CD2D77FCABD}"/>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{7C59C286-EA23-458E-ADC5-463ECA7A4B61}</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3F2-44BE-8C85-8CD2D77FCA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{7CCF0C97-8E8B-4B2D-8725-735A170B3C8F}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F2-44BE-8C85-8CD2D77FCA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{CC617432-0556-4C53-87DF-4E4EE9209110}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F2-44BE-8C85-8CD2D77FCA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{5CD06169-466F-4C78-9F22-2EFB5487C99F}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F2-44BE-8C85-8CD2D77FCA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{E4EDDD5C-1F39-4E4A-9818-4AC2BA2E5B8A}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F2-44BE-8C85-8CD2D77FCABD}"/>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{138D191A-E7A3-41BD-A33C-A055C8AB6711}</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3F2-44BE-8C85-8CD2D77FCABD}"/>
                </c:ext>
              </c:extLst>
            </c:dLbl>
            <c:dLbl>
              <c:idx val="16"/>
              <c:layout>
                <c:manualLayout>
                  <c:x val="-3.7842225392624447E-2"/>
                  <c:y val="-4.3495921315535875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{DC514D82-7426-4E07-AD87-50AA8BA8BD84}</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3F2-44BE-8C85-8CD2D77FCABD}"/>
                </c:ext>
              </c:extLst>
            </c:dLbl>
            <c:dLbl>
              <c:idx val="24"/>
              <c:layout>
                <c:manualLayout>
                  <c:x val="-2.2162446930223581E-2"/>
                  <c:y val="-5.2956284201664899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{8DAD0D9F-CEBB-489C-9C6F-75851746067B}</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3F2-44BE-8C85-8CD2D77FCABD}"/>
                </c:ext>
              </c:extLst>
            </c:dLbl>
            <c:dLbl>
              <c:idx val="32"/>
              <c:layout>
                <c:manualLayout>
                  <c:x val="-3.4706355852378717E-2"/>
                  <c:y val="-9.0797735746181107E-2"/>
                </c:manualLayout>
              </c:layout>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{49BDDAEB-D2F4-4F26-AB84-0230E4C4A930}</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3F2-44BE-8C85-8CD2D77FCA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8.6</c:v>
                </c:pt>
                <c:pt idx="8">
                  <c:v>8.9</c:v>
                </c:pt>
                <c:pt idx="16">
                  <c:v>8.3000000000000007</c:v>
                </c:pt>
                <c:pt idx="24">
                  <c:v>8.1</c:v>
                </c:pt>
                <c:pt idx="32">
                  <c:v>8.1999999999999993</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3F2-44BE-8C85-8CD2D77FCABD}"/>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の大型投資事業による町債の発行額が増加し、据置期間終了による元金の償還が始まったことが増加傾向の要因となっている。近年の金利の低下に伴う利子の減少等により、令和元年度は減少したが、令和２年度から増加傾向にある。</a:t>
          </a:r>
          <a:endParaRPr lang="ja-JP" altLang="ja-JP" sz="1400">
            <a:effectLst/>
          </a:endParaRPr>
        </a:p>
        <a:p>
          <a:r>
            <a:rPr kumimoji="1" lang="ja-JP" altLang="ja-JP" sz="1100">
              <a:solidFill>
                <a:schemeClr val="dk1"/>
              </a:solidFill>
              <a:effectLst/>
              <a:latin typeface="+mn-lt"/>
              <a:ea typeface="+mn-ea"/>
              <a:cs typeface="+mn-cs"/>
            </a:rPr>
            <a:t>増加傾向は今後続く見込みとなっているため、健全な財政運営に努めていく。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退職手当負担見込額が一般職の減により減少傾向にあり、将来負担比率の分子は減少した。</a:t>
          </a:r>
          <a:endParaRPr lang="ja-JP" altLang="ja-JP" sz="1400">
            <a:effectLst/>
          </a:endParaRPr>
        </a:p>
        <a:p>
          <a:r>
            <a:rPr kumimoji="1" lang="ja-JP" altLang="ja-JP" sz="1100">
              <a:solidFill>
                <a:schemeClr val="dk1"/>
              </a:solidFill>
              <a:effectLst/>
              <a:latin typeface="+mn-lt"/>
              <a:ea typeface="+mn-ea"/>
              <a:cs typeface="+mn-cs"/>
            </a:rPr>
            <a:t>今後はより一層、町債発行の抑制等により、健全な財政運営に努めていく。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北海道鷹栖町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財政調整基金及び減債基金は取り崩しを実施しなく、財政調整基金</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億円を積立することができ、基金全体として</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長期的な財政見通しを踏まえ、今後発生する様々な行政課題に対応していくため、基金の適切な管理を行いうことで積み増しを図り、活用について検討していく。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a:t>
          </a:r>
          <a:endParaRPr lang="ja-JP" altLang="ja-JP">
            <a:effectLst/>
          </a:endParaRPr>
        </a:p>
        <a:p>
          <a:r>
            <a:rPr kumimoji="1" lang="ja-JP" altLang="ja-JP" sz="1100">
              <a:solidFill>
                <a:schemeClr val="dk1"/>
              </a:solidFill>
              <a:effectLst/>
              <a:latin typeface="+mn-lt"/>
              <a:ea typeface="+mn-ea"/>
              <a:cs typeface="+mn-cs"/>
            </a:rPr>
            <a:t>・公共施設修繕等基金　　　　：公共施設の大規模な修繕、改修及び取壊しに要する事業</a:t>
          </a:r>
          <a:endParaRPr lang="ja-JP" altLang="ja-JP" sz="1400">
            <a:effectLst/>
          </a:endParaRPr>
        </a:p>
        <a:p>
          <a:r>
            <a:rPr kumimoji="1" lang="ja-JP" altLang="ja-JP" sz="1100">
              <a:solidFill>
                <a:schemeClr val="dk1"/>
              </a:solidFill>
              <a:effectLst/>
              <a:latin typeface="+mn-lt"/>
              <a:ea typeface="+mn-ea"/>
              <a:cs typeface="+mn-cs"/>
            </a:rPr>
            <a:t>・ふるさとまちづくり応援基金：次代のふるさとを担う子どもたちの活動事業、ふるさとの自然や環境を守る活動事業、心豊かなふるさとの人々を育む活　　　　　　　　</a:t>
          </a:r>
          <a:endParaRPr lang="ja-JP" altLang="ja-JP" sz="1400">
            <a:effectLst/>
          </a:endParaRPr>
        </a:p>
        <a:p>
          <a:r>
            <a:rPr kumimoji="1" lang="ja-JP" altLang="ja-JP" sz="1100">
              <a:solidFill>
                <a:schemeClr val="dk1"/>
              </a:solidFill>
              <a:effectLst/>
              <a:latin typeface="+mn-lt"/>
              <a:ea typeface="+mn-ea"/>
              <a:cs typeface="+mn-cs"/>
            </a:rPr>
            <a:t>　　　　　　　　　　　　　　　動事業、ふるさとを築いた高齢者の福祉活動事業、その他町長が必要と認める事業</a:t>
          </a:r>
          <a:endParaRPr lang="ja-JP" altLang="ja-JP" sz="1400">
            <a:effectLst/>
          </a:endParaRPr>
        </a:p>
        <a:p>
          <a:r>
            <a:rPr kumimoji="1" lang="ja-JP" altLang="ja-JP" sz="1100">
              <a:solidFill>
                <a:schemeClr val="dk1"/>
              </a:solidFill>
              <a:effectLst/>
              <a:latin typeface="+mn-lt"/>
              <a:ea typeface="+mn-ea"/>
              <a:cs typeface="+mn-cs"/>
            </a:rPr>
            <a:t>・地域福祉基金　　　　　　　：在宅福祉の普及及び向上、健康及び生きがいづくりの推進その他の地域福祉の推進を図るために民間団体が行う事業</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・文化事業振興基金　　　　　：生の芸術文化に接する機会を拡充するとともに、町民の自主的な文化活動を推進を図るための事業</a:t>
          </a:r>
          <a:endParaRPr lang="ja-JP" altLang="ja-JP">
            <a:effectLst/>
          </a:endParaRPr>
        </a:p>
        <a:p>
          <a:r>
            <a:rPr kumimoji="1" lang="ja-JP" altLang="ja-JP" sz="1100">
              <a:solidFill>
                <a:schemeClr val="dk1"/>
              </a:solidFill>
              <a:effectLst/>
              <a:latin typeface="+mn-lt"/>
              <a:ea typeface="+mn-ea"/>
              <a:cs typeface="+mn-cs"/>
            </a:rPr>
            <a:t>・ふれあい基金　　　　　　　：人と人とのふれあいを通じて、鷹栖二世紀を創造する人づくりを推進を図るための事業</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・公共施設修繕等基金　　　　：</a:t>
          </a:r>
          <a:r>
            <a:rPr kumimoji="1" lang="ja-JP" altLang="en-US" sz="1100">
              <a:solidFill>
                <a:schemeClr val="dk1"/>
              </a:solidFill>
              <a:effectLst/>
              <a:latin typeface="+mn-lt"/>
              <a:ea typeface="+mn-ea"/>
              <a:cs typeface="+mn-cs"/>
            </a:rPr>
            <a:t>最終処分場（受変電設備）改修工事</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サンホールはぴねす</a:t>
          </a:r>
          <a:r>
            <a:rPr kumimoji="1" lang="ja-JP" altLang="ja-JP" sz="1100">
              <a:solidFill>
                <a:schemeClr val="dk1"/>
              </a:solidFill>
              <a:effectLst/>
              <a:latin typeface="+mn-lt"/>
              <a:ea typeface="+mn-ea"/>
              <a:cs typeface="+mn-cs"/>
            </a:rPr>
            <a:t>改修工事等に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約０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５２</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充当したことによる減少。</a:t>
          </a:r>
          <a:endParaRPr lang="ja-JP" altLang="ja-JP" sz="1400">
            <a:effectLst/>
          </a:endParaRPr>
        </a:p>
        <a:p>
          <a:r>
            <a:rPr kumimoji="1" lang="ja-JP" altLang="ja-JP" sz="1100">
              <a:solidFill>
                <a:schemeClr val="dk1"/>
              </a:solidFill>
              <a:effectLst/>
              <a:latin typeface="+mn-lt"/>
              <a:ea typeface="+mn-ea"/>
              <a:cs typeface="+mn-cs"/>
            </a:rPr>
            <a:t>・ふるさとまちづくり応援基金：ふるさと納税額（寄附額）が充当事業総額を下回ったことに伴う減少。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・文化事業振興基金　　　　　：基金を取崩しすることなく、入場料を積み立てたことに伴う増加。</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・公共施設修繕等基金　　　　：公共施設の再編を通じて、公共施設、公共空間のより良いかたちを目指し、将来のまちづくりを見据えた活用を行う。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今後増加する見通しの支出（公共施設等も含む）に充てるため、取り崩さず積み立てたことによる増加。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財政調整基金の残高は、引き続き、標準財政規模の</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となるように努める。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今後増加する見通しの町債償還に充てるため、取り崩さず積み立てたことによる増加。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町債償還が今後増加する見通しのため、毎年度計画的に積立てを行う予定である。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C86311-DD43-456D-93D4-87EB0371E3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2F2E0CC-E926-494F-8532-22E0BDF575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09549A7-918B-422E-8E39-72AFE772BE3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ED5E8F1-98AA-44A2-9D2B-E71D141CC1E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A186C0A-FFE7-4027-B260-6BDB2488AED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2A54DCB-E7FE-4953-AEBE-5D495318585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2F6C117-C1E3-4045-B10D-3943057557A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69E0963-467F-462E-B496-14AF0C16DA6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79B5484-9BE0-4EA6-8B96-E1CC3EE7FB6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0C13913-CC63-4B95-A4C4-874928828EC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00FD07B-ABF4-4C1C-8A5A-4335D0AF6F6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B241F79-5FBA-4E50-81D4-7BD58A93973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6,585
6,561
139.42
6,503,908
6,278,094
220,212
3,488,260
5,605,169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8F1D03E-0160-40BB-8203-7E421BE10D3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E8090DC-CE17-444D-81D6-A25F97DBF52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AE6F1E6-0014-4269-BA0D-6E7D99A1B9B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289180D-41C7-4519-83CF-C53391E8209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26CDB28-2683-4549-8CFF-1F2EA2ABBDF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B9DC282-5295-455C-AFC5-0B5675A187B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729BC3F-4EEB-4F76-A731-682A413B52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CAC885B-F559-4676-A9A0-4CF39A7351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87625EC-EB94-407C-8FE4-48D62541BA8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EC619B5-8F82-4576-9A86-52EDAAD56CC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6EB0B5F-D0E8-4C1B-9BF0-14E956822C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4EF37DF-FF91-431F-9F30-D6857C1BA00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D6EB1B3-E41B-4E6C-A8C6-3354FDD9A28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42FA916-4D99-418A-B909-F2B3C295263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7951111-58ED-432B-93D6-357CCDB7F37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88D2266-1966-468F-8DFD-4D9517B3109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A859D19-8D0F-4EBB-AAD7-344AA108CB0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30207EA-6F39-4904-80B3-C8993CD8D91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EACBBA9-F172-415A-9AAA-0EAE69CACDD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70C28AA-A1E1-46B6-882C-B203115D25B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4D1BDAE-F19C-4179-866A-499EDE1B178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EC0973E-BAD8-46F1-A9ED-AE5E282D377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EF4C81E-B94B-4332-9CE5-C3374EB83A5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5E98433-49D5-452B-8708-CA30F5CDFD5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D7AD90B-7AB7-4B55-9D7B-554AD1D4AAF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495E2C5-D4E1-441D-9D46-8DE3139064A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A4A20AE-ED12-498F-9215-B6FC9809047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3FD6E18-342B-4208-BF6D-79A1E9DA821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F073E16-249D-42BA-B1BF-AEAB6F14FBE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D4D129D-7CF0-4044-B1F8-EA234258542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58842E1-5BD0-4ABF-ACD6-6B3609EAB64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9DF5A9F-EE07-434B-AF90-07224A6980D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10A9ED3-B793-4F32-AA2A-FFC3509B399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64F6E98-C1F5-4CCD-8CA9-A6E64A3C4B9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09C2807-37E7-4265-9453-94F36BC620F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有形固定資産減価償却率は類似団体より高い水準にあり、上昇傾向にあることから、老朽化した施設の集約化・複合化や除去を進めていきます。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E0C13D4-E2AA-4D53-94D4-2FAB54C55A2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8872640-0739-49E3-9477-810F5392D2D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6BF006F-B5F9-45DB-AC7A-F293FEA1833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2FBBC9B2-60F0-436C-A11B-1F16EB12A75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2153017-5321-4BA1-8DB2-00E2C786DA4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72A3A0A-B037-4222-9124-AE3B0958DEF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A8F2323-B121-47A7-89C4-E56292247D0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E1938363-C852-4605-88F4-695DEC76269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A7F38F1D-D24E-431A-8C22-55F212950B3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995A453D-F80F-4416-B02F-8A8C99610F0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59E93FA0-1EC9-4FD8-B147-0956638F78D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BB451D5E-3099-4C4B-8DE2-B26944C5843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4FD7C4B-B4D2-4966-8FDC-FE05E6D442F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C2628720-E3F6-47BD-B495-4CDD7F3BE57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342BAF0A-E25F-4D37-84E0-9B996DA7564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B4EDB61-8669-4C0E-B67D-467D08DCC70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8AEA5B4-A172-4EFD-9B9D-1363BB50B06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0342AD7-5EF4-417B-88CD-F1F38BE1ABA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51575F2E-5B41-4748-B8EB-D11FD9DDC951}"/>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83D025BB-532E-4B0D-9A2D-E17D7CA40EEF}"/>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E2ADAEDC-E053-4354-BB2A-5AA5C8F6C09B}"/>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67B7AFAA-AABF-4D20-8CC5-67A9ACB07806}"/>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89C8C93C-D75B-4E8A-8CB4-AB7F3D4C6528}"/>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D4C92B93-A9ED-422F-841B-156E77C4A72B}"/>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A2E1AE31-1AD9-4951-933F-8EC9B6453C6D}"/>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ADD2E9DC-5613-48E0-B2A3-419FE55B8169}"/>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29350B57-AEB9-43CB-958D-3880B2509BA4}"/>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13698</xdr:rowOff>
    </xdr:from>
    <xdr:to>
      <xdr:col>11</xdr:col>
      <xdr:colOff>187325</xdr:colOff>
      <xdr:row>32</xdr:row>
      <xdr:rowOff>115298</xdr:rowOff>
    </xdr:to>
    <xdr:sp macro="" textlink="">
      <xdr:nvSpPr>
        <xdr:cNvPr id="76" name="フローチャート: 判断 75">
          <a:extLst>
            <a:ext uri="{FF2B5EF4-FFF2-40B4-BE49-F238E27FC236}">
              <a16:creationId xmlns:a16="http://schemas.microsoft.com/office/drawing/2014/main" id="{1BA95597-ECF1-4A9F-BE37-8E65208CEA61}"/>
            </a:ext>
          </a:extLst>
        </xdr:cNvPr>
        <xdr:cNvSpPr/>
      </xdr:nvSpPr>
      <xdr:spPr>
        <a:xfrm>
          <a:off x="2476500" y="62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98788</xdr:rowOff>
    </xdr:from>
    <xdr:to>
      <xdr:col>7</xdr:col>
      <xdr:colOff>187325</xdr:colOff>
      <xdr:row>32</xdr:row>
      <xdr:rowOff>28938</xdr:rowOff>
    </xdr:to>
    <xdr:sp macro="" textlink="">
      <xdr:nvSpPr>
        <xdr:cNvPr id="77" name="フローチャート: 判断 76">
          <a:extLst>
            <a:ext uri="{FF2B5EF4-FFF2-40B4-BE49-F238E27FC236}">
              <a16:creationId xmlns:a16="http://schemas.microsoft.com/office/drawing/2014/main" id="{915F5073-0ADE-4226-A44E-04EFDF04467B}"/>
            </a:ext>
          </a:extLst>
        </xdr:cNvPr>
        <xdr:cNvSpPr/>
      </xdr:nvSpPr>
      <xdr:spPr>
        <a:xfrm>
          <a:off x="1714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66D1559-530C-49A0-AA79-2600DE33320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D87A761-C6FD-4E85-A2B4-0611C7FC55E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36DE581-2206-44B5-BF97-154739F9095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38124FE-3126-4080-A024-800D380D7D8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B849BBF-CBE0-4E18-8FB6-34B31542D57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22406</xdr:rowOff>
    </xdr:from>
    <xdr:to>
      <xdr:col>23</xdr:col>
      <xdr:colOff>136525</xdr:colOff>
      <xdr:row>34</xdr:row>
      <xdr:rowOff>124006</xdr:rowOff>
    </xdr:to>
    <xdr:sp macro="" textlink="">
      <xdr:nvSpPr>
        <xdr:cNvPr id="83" name="楕円 82">
          <a:extLst>
            <a:ext uri="{FF2B5EF4-FFF2-40B4-BE49-F238E27FC236}">
              <a16:creationId xmlns:a16="http://schemas.microsoft.com/office/drawing/2014/main" id="{708A0482-A929-4BB6-A291-958609CCD5D3}"/>
            </a:ext>
          </a:extLst>
        </xdr:cNvPr>
        <xdr:cNvSpPr/>
      </xdr:nvSpPr>
      <xdr:spPr>
        <a:xfrm>
          <a:off x="4711700" y="662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108783</xdr:rowOff>
    </xdr:from>
    <xdr:ext cx="405111" cy="259045"/>
    <xdr:sp macro="" textlink="">
      <xdr:nvSpPr>
        <xdr:cNvPr id="84" name="有形固定資産減価償却率該当値テキスト">
          <a:extLst>
            <a:ext uri="{FF2B5EF4-FFF2-40B4-BE49-F238E27FC236}">
              <a16:creationId xmlns:a16="http://schemas.microsoft.com/office/drawing/2014/main" id="{3BBE8E2A-37E8-429D-A869-2D3E9D0A0A2F}"/>
            </a:ext>
          </a:extLst>
        </xdr:cNvPr>
        <xdr:cNvSpPr txBox="1"/>
      </xdr:nvSpPr>
      <xdr:spPr>
        <a:xfrm>
          <a:off x="4813300" y="6538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141424</xdr:rowOff>
    </xdr:from>
    <xdr:to>
      <xdr:col>19</xdr:col>
      <xdr:colOff>187325</xdr:colOff>
      <xdr:row>34</xdr:row>
      <xdr:rowOff>71574</xdr:rowOff>
    </xdr:to>
    <xdr:sp macro="" textlink="">
      <xdr:nvSpPr>
        <xdr:cNvPr id="85" name="楕円 84">
          <a:extLst>
            <a:ext uri="{FF2B5EF4-FFF2-40B4-BE49-F238E27FC236}">
              <a16:creationId xmlns:a16="http://schemas.microsoft.com/office/drawing/2014/main" id="{F9A4914E-E30F-48C9-B3BB-3BC7EB285B3E}"/>
            </a:ext>
          </a:extLst>
        </xdr:cNvPr>
        <xdr:cNvSpPr/>
      </xdr:nvSpPr>
      <xdr:spPr>
        <a:xfrm>
          <a:off x="4000500" y="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20774</xdr:rowOff>
    </xdr:from>
    <xdr:to>
      <xdr:col>23</xdr:col>
      <xdr:colOff>85725</xdr:colOff>
      <xdr:row>34</xdr:row>
      <xdr:rowOff>73206</xdr:rowOff>
    </xdr:to>
    <xdr:cxnSp macro="">
      <xdr:nvCxnSpPr>
        <xdr:cNvPr id="86" name="直線コネクタ 85">
          <a:extLst>
            <a:ext uri="{FF2B5EF4-FFF2-40B4-BE49-F238E27FC236}">
              <a16:creationId xmlns:a16="http://schemas.microsoft.com/office/drawing/2014/main" id="{D8205031-C16C-471F-AACD-9DC96EADDF76}"/>
            </a:ext>
          </a:extLst>
        </xdr:cNvPr>
        <xdr:cNvCxnSpPr/>
      </xdr:nvCxnSpPr>
      <xdr:spPr>
        <a:xfrm>
          <a:off x="4051300" y="6621599"/>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82822</xdr:rowOff>
    </xdr:from>
    <xdr:to>
      <xdr:col>15</xdr:col>
      <xdr:colOff>187325</xdr:colOff>
      <xdr:row>34</xdr:row>
      <xdr:rowOff>12972</xdr:rowOff>
    </xdr:to>
    <xdr:sp macro="" textlink="">
      <xdr:nvSpPr>
        <xdr:cNvPr id="87" name="楕円 86">
          <a:extLst>
            <a:ext uri="{FF2B5EF4-FFF2-40B4-BE49-F238E27FC236}">
              <a16:creationId xmlns:a16="http://schemas.microsoft.com/office/drawing/2014/main" id="{9BDF7A45-B94B-4640-AA10-526668F554DD}"/>
            </a:ext>
          </a:extLst>
        </xdr:cNvPr>
        <xdr:cNvSpPr/>
      </xdr:nvSpPr>
      <xdr:spPr>
        <a:xfrm>
          <a:off x="3238500" y="65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133622</xdr:rowOff>
    </xdr:from>
    <xdr:to>
      <xdr:col>19</xdr:col>
      <xdr:colOff>136525</xdr:colOff>
      <xdr:row>34</xdr:row>
      <xdr:rowOff>20774</xdr:rowOff>
    </xdr:to>
    <xdr:cxnSp macro="">
      <xdr:nvCxnSpPr>
        <xdr:cNvPr id="88" name="直線コネクタ 87">
          <a:extLst>
            <a:ext uri="{FF2B5EF4-FFF2-40B4-BE49-F238E27FC236}">
              <a16:creationId xmlns:a16="http://schemas.microsoft.com/office/drawing/2014/main" id="{9D1BCC87-0451-4FA6-B41C-E08EE4C3B874}"/>
            </a:ext>
          </a:extLst>
        </xdr:cNvPr>
        <xdr:cNvCxnSpPr/>
      </xdr:nvCxnSpPr>
      <xdr:spPr>
        <a:xfrm>
          <a:off x="3289300" y="6562997"/>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24221</xdr:rowOff>
    </xdr:from>
    <xdr:to>
      <xdr:col>11</xdr:col>
      <xdr:colOff>187325</xdr:colOff>
      <xdr:row>33</xdr:row>
      <xdr:rowOff>125820</xdr:rowOff>
    </xdr:to>
    <xdr:sp macro="" textlink="">
      <xdr:nvSpPr>
        <xdr:cNvPr id="89" name="楕円 88">
          <a:extLst>
            <a:ext uri="{FF2B5EF4-FFF2-40B4-BE49-F238E27FC236}">
              <a16:creationId xmlns:a16="http://schemas.microsoft.com/office/drawing/2014/main" id="{1D6CA3D9-FE58-4735-9057-7DCFFA40BA69}"/>
            </a:ext>
          </a:extLst>
        </xdr:cNvPr>
        <xdr:cNvSpPr/>
      </xdr:nvSpPr>
      <xdr:spPr>
        <a:xfrm>
          <a:off x="2476500" y="64535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75021</xdr:rowOff>
    </xdr:from>
    <xdr:to>
      <xdr:col>15</xdr:col>
      <xdr:colOff>136525</xdr:colOff>
      <xdr:row>33</xdr:row>
      <xdr:rowOff>133622</xdr:rowOff>
    </xdr:to>
    <xdr:cxnSp macro="">
      <xdr:nvCxnSpPr>
        <xdr:cNvPr id="90" name="直線コネクタ 89">
          <a:extLst>
            <a:ext uri="{FF2B5EF4-FFF2-40B4-BE49-F238E27FC236}">
              <a16:creationId xmlns:a16="http://schemas.microsoft.com/office/drawing/2014/main" id="{4A9ACA31-547A-4AC3-AC61-34D66823BF10}"/>
            </a:ext>
          </a:extLst>
        </xdr:cNvPr>
        <xdr:cNvCxnSpPr/>
      </xdr:nvCxnSpPr>
      <xdr:spPr>
        <a:xfrm>
          <a:off x="2527300" y="6504396"/>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143238</xdr:rowOff>
    </xdr:from>
    <xdr:to>
      <xdr:col>7</xdr:col>
      <xdr:colOff>187325</xdr:colOff>
      <xdr:row>33</xdr:row>
      <xdr:rowOff>73388</xdr:rowOff>
    </xdr:to>
    <xdr:sp macro="" textlink="">
      <xdr:nvSpPr>
        <xdr:cNvPr id="91" name="楕円 90">
          <a:extLst>
            <a:ext uri="{FF2B5EF4-FFF2-40B4-BE49-F238E27FC236}">
              <a16:creationId xmlns:a16="http://schemas.microsoft.com/office/drawing/2014/main" id="{D5C9D0D2-74D8-4FB9-8C6C-11A4672DD956}"/>
            </a:ext>
          </a:extLst>
        </xdr:cNvPr>
        <xdr:cNvSpPr/>
      </xdr:nvSpPr>
      <xdr:spPr>
        <a:xfrm>
          <a:off x="1714500" y="64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22588</xdr:rowOff>
    </xdr:from>
    <xdr:to>
      <xdr:col>11</xdr:col>
      <xdr:colOff>136525</xdr:colOff>
      <xdr:row>33</xdr:row>
      <xdr:rowOff>75021</xdr:rowOff>
    </xdr:to>
    <xdr:cxnSp macro="">
      <xdr:nvCxnSpPr>
        <xdr:cNvPr id="92" name="直線コネクタ 91">
          <a:extLst>
            <a:ext uri="{FF2B5EF4-FFF2-40B4-BE49-F238E27FC236}">
              <a16:creationId xmlns:a16="http://schemas.microsoft.com/office/drawing/2014/main" id="{4982DAEF-460F-40BE-AA9F-354FEC175084}"/>
            </a:ext>
          </a:extLst>
        </xdr:cNvPr>
        <xdr:cNvCxnSpPr/>
      </xdr:nvCxnSpPr>
      <xdr:spPr>
        <a:xfrm>
          <a:off x="1765300" y="645196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617B388E-B6C0-4CAE-9019-911D80766821}"/>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680EC059-0184-480E-9EA5-D6CFBC8971F5}"/>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131825</xdr:rowOff>
    </xdr:from>
    <xdr:ext cx="405111" cy="259045"/>
    <xdr:sp macro="" textlink="">
      <xdr:nvSpPr>
        <xdr:cNvPr id="95" name="n_3aveValue有形固定資産減価償却率">
          <a:extLst>
            <a:ext uri="{FF2B5EF4-FFF2-40B4-BE49-F238E27FC236}">
              <a16:creationId xmlns:a16="http://schemas.microsoft.com/office/drawing/2014/main" id="{BEAE6D98-DA37-4AF3-A852-E065815E45B6}"/>
            </a:ext>
          </a:extLst>
        </xdr:cNvPr>
        <xdr:cNvSpPr txBox="1"/>
      </xdr:nvSpPr>
      <xdr:spPr>
        <a:xfrm>
          <a:off x="2324744" y="604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45465</xdr:rowOff>
    </xdr:from>
    <xdr:ext cx="405111" cy="259045"/>
    <xdr:sp macro="" textlink="">
      <xdr:nvSpPr>
        <xdr:cNvPr id="96" name="n_4aveValue有形固定資産減価償却率">
          <a:extLst>
            <a:ext uri="{FF2B5EF4-FFF2-40B4-BE49-F238E27FC236}">
              <a16:creationId xmlns:a16="http://schemas.microsoft.com/office/drawing/2014/main" id="{5C30FE1B-8EF1-4355-A078-233D4DA46150}"/>
            </a:ext>
          </a:extLst>
        </xdr:cNvPr>
        <xdr:cNvSpPr txBox="1"/>
      </xdr:nvSpPr>
      <xdr:spPr>
        <a:xfrm>
          <a:off x="15627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62701</xdr:rowOff>
    </xdr:from>
    <xdr:ext cx="405111" cy="259045"/>
    <xdr:sp macro="" textlink="">
      <xdr:nvSpPr>
        <xdr:cNvPr id="97" name="n_1mainValue有形固定資産減価償却率">
          <a:extLst>
            <a:ext uri="{FF2B5EF4-FFF2-40B4-BE49-F238E27FC236}">
              <a16:creationId xmlns:a16="http://schemas.microsoft.com/office/drawing/2014/main" id="{3BB303DD-2DD7-4CE3-BE11-677C941EC75D}"/>
            </a:ext>
          </a:extLst>
        </xdr:cNvPr>
        <xdr:cNvSpPr txBox="1"/>
      </xdr:nvSpPr>
      <xdr:spPr>
        <a:xfrm>
          <a:off x="3836044" y="666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4099</xdr:rowOff>
    </xdr:from>
    <xdr:ext cx="405111" cy="259045"/>
    <xdr:sp macro="" textlink="">
      <xdr:nvSpPr>
        <xdr:cNvPr id="98" name="n_2mainValue有形固定資産減価償却率">
          <a:extLst>
            <a:ext uri="{FF2B5EF4-FFF2-40B4-BE49-F238E27FC236}">
              <a16:creationId xmlns:a16="http://schemas.microsoft.com/office/drawing/2014/main" id="{8C823A3B-5935-4BC7-B1F0-CEFBAEEE810C}"/>
            </a:ext>
          </a:extLst>
        </xdr:cNvPr>
        <xdr:cNvSpPr txBox="1"/>
      </xdr:nvSpPr>
      <xdr:spPr>
        <a:xfrm>
          <a:off x="3086744" y="6604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116948</xdr:rowOff>
    </xdr:from>
    <xdr:ext cx="405111" cy="259045"/>
    <xdr:sp macro="" textlink="">
      <xdr:nvSpPr>
        <xdr:cNvPr id="99" name="n_3mainValue有形固定資産減価償却率">
          <a:extLst>
            <a:ext uri="{FF2B5EF4-FFF2-40B4-BE49-F238E27FC236}">
              <a16:creationId xmlns:a16="http://schemas.microsoft.com/office/drawing/2014/main" id="{1D1D3687-153C-48DB-A9EE-3F671453743B}"/>
            </a:ext>
          </a:extLst>
        </xdr:cNvPr>
        <xdr:cNvSpPr txBox="1"/>
      </xdr:nvSpPr>
      <xdr:spPr>
        <a:xfrm>
          <a:off x="2324744" y="654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64515</xdr:rowOff>
    </xdr:from>
    <xdr:ext cx="405111" cy="259045"/>
    <xdr:sp macro="" textlink="">
      <xdr:nvSpPr>
        <xdr:cNvPr id="100" name="n_4mainValue有形固定資産減価償却率">
          <a:extLst>
            <a:ext uri="{FF2B5EF4-FFF2-40B4-BE49-F238E27FC236}">
              <a16:creationId xmlns:a16="http://schemas.microsoft.com/office/drawing/2014/main" id="{9DAFB5EF-5762-4A98-8DFF-A80C0058A640}"/>
            </a:ext>
          </a:extLst>
        </xdr:cNvPr>
        <xdr:cNvSpPr txBox="1"/>
      </xdr:nvSpPr>
      <xdr:spPr>
        <a:xfrm>
          <a:off x="1562744" y="649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98A67DD-77C9-4C4E-978D-05901096D4B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ABF880E-E348-4509-AD80-481B5AA2169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F7F6F9C-2425-46CA-B71B-76584B9244A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F8EF4C5-48A2-455A-BDAD-0CE51290ACF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648FDDE-4C2B-4925-87BD-7414C006033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AA3D4B68-4FA7-46F6-AF2E-B1600B300DA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326E82D-F02F-4365-8758-5F16A14EF86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C326E43-6D67-46C3-81DA-6F00F4975A6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9E48BE4-C253-44B8-8867-D2BF0E9E5EF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BA1283F-9BEA-4C25-9A5F-D29EB9CA1DF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EE9721C-1488-437E-9138-AB33B4A1B30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1C854B8-DBC0-4C0D-AB1E-73342EBC010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3B4F2067-56C1-4F3E-8173-96D7164DEDB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大型投資事業に係る地方債発行額の減少、財政調整基金等の基金積立額の増加により、将来負担額は減少に転じた。</a:t>
          </a:r>
          <a:endParaRPr lang="ja-JP" altLang="ja-JP">
            <a:effectLst/>
          </a:endParaRPr>
        </a:p>
        <a:p>
          <a:r>
            <a:rPr kumimoji="1" lang="ja-JP" altLang="ja-JP" sz="1100">
              <a:solidFill>
                <a:schemeClr val="dk1"/>
              </a:solidFill>
              <a:effectLst/>
              <a:latin typeface="+mn-lt"/>
              <a:ea typeface="+mn-ea"/>
              <a:cs typeface="+mn-cs"/>
            </a:rPr>
            <a:t>　会計年度任用職員の報酬や施設管理費に係る物件費などの経常経費は増加傾向にあるが、債務償還比率は類似団体の平均値と同程度となってきている。</a:t>
          </a:r>
          <a:endParaRPr lang="ja-JP" altLang="ja-JP">
            <a:effectLst/>
          </a:endParaRPr>
        </a:p>
        <a:p>
          <a:r>
            <a:rPr kumimoji="1" lang="ja-JP" altLang="ja-JP" sz="1100">
              <a:solidFill>
                <a:schemeClr val="dk1"/>
              </a:solidFill>
              <a:effectLst/>
              <a:latin typeface="+mn-lt"/>
              <a:ea typeface="+mn-ea"/>
              <a:cs typeface="+mn-cs"/>
            </a:rPr>
            <a:t>　引き続き、業務改善、公共施設の管理経費の縮減・適正配置を推進し、物件費の削減に努めます。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0BC069D-11CB-4A20-8429-894AE212E9B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FC9A9AA-6BC5-4D8C-8BA1-CF68A9F4CE7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74D69C2-BB92-4A32-B8C7-7FD29C15A7F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A0D379DF-DDAE-4FC2-9507-7795C6310A5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3B099CC-A447-4E8C-A050-F0713EBFF89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76820D68-A61B-491F-9829-022C9C821B4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8349E4AF-7F86-477A-AB9B-903C26CC048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D8F0EC6A-3844-46EC-B2D3-613B221AD97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9EBE62EA-E3B7-4D80-84F8-8D8EFBE3EAE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2C80A676-9496-4C90-AAF2-792D7C831F4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39F6E490-2F4D-46BF-9C53-CB568FDC38B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1D8AE36-5E00-40E8-B96E-C5AABE5C97F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BFFF790B-C67C-4F6D-B205-3FE12BDC958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26423CE1-6EC4-490E-B1EA-ADCB9B8BFB4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6B0324BD-3F92-454B-BC0B-85055A1F693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6C90902-F83C-4AB7-8073-5EFF4DF31AC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97B880-7C49-40CF-B41D-AAAD0AF7472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1F7B2571-2AC3-4B1B-9A32-C0B9C1262893}"/>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3B8FF4E5-6A90-448B-8627-CEDED580DBC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BE763A77-F449-4BF8-839E-AF1F4C16FFCA}"/>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F07B36B4-72AC-4B42-887C-AE25719DC56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6C29BB85-D18E-4609-B8C2-0F3D2121369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36" name="債務償還比率平均値テキスト">
          <a:extLst>
            <a:ext uri="{FF2B5EF4-FFF2-40B4-BE49-F238E27FC236}">
              <a16:creationId xmlns:a16="http://schemas.microsoft.com/office/drawing/2014/main" id="{747033E0-816D-476A-87BD-DD10CD885DEE}"/>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26D9B395-8DBF-48B5-A750-AAE56D8653CF}"/>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4395CE42-7982-4474-8322-05A1C677D3AD}"/>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ACC2F44A-E267-4A99-8213-7E0C647AB768}"/>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52003</xdr:rowOff>
    </xdr:from>
    <xdr:to>
      <xdr:col>64</xdr:col>
      <xdr:colOff>123825</xdr:colOff>
      <xdr:row>28</xdr:row>
      <xdr:rowOff>153603</xdr:rowOff>
    </xdr:to>
    <xdr:sp macro="" textlink="">
      <xdr:nvSpPr>
        <xdr:cNvPr id="140" name="フローチャート: 判断 139">
          <a:extLst>
            <a:ext uri="{FF2B5EF4-FFF2-40B4-BE49-F238E27FC236}">
              <a16:creationId xmlns:a16="http://schemas.microsoft.com/office/drawing/2014/main" id="{F469CC24-C1CE-43C4-BD86-8D7F9F80CE24}"/>
            </a:ext>
          </a:extLst>
        </xdr:cNvPr>
        <xdr:cNvSpPr/>
      </xdr:nvSpPr>
      <xdr:spPr>
        <a:xfrm>
          <a:off x="12509500" y="562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55910</xdr:rowOff>
    </xdr:from>
    <xdr:to>
      <xdr:col>60</xdr:col>
      <xdr:colOff>123825</xdr:colOff>
      <xdr:row>28</xdr:row>
      <xdr:rowOff>157510</xdr:rowOff>
    </xdr:to>
    <xdr:sp macro="" textlink="">
      <xdr:nvSpPr>
        <xdr:cNvPr id="141" name="フローチャート: 判断 140">
          <a:extLst>
            <a:ext uri="{FF2B5EF4-FFF2-40B4-BE49-F238E27FC236}">
              <a16:creationId xmlns:a16="http://schemas.microsoft.com/office/drawing/2014/main" id="{83C43D30-A716-4A67-AD11-09799766A8E0}"/>
            </a:ext>
          </a:extLst>
        </xdr:cNvPr>
        <xdr:cNvSpPr/>
      </xdr:nvSpPr>
      <xdr:spPr>
        <a:xfrm>
          <a:off x="11747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0F58540-6F69-40F8-B044-304409A3C0F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79C633E-4D6F-4F9F-88F6-809900BC7D5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C14C6F7-B6B4-4749-BE55-944A4A60AF8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DC8E36F-9DC0-4E3C-AB3C-A9708AA7DAD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EE331B3-1558-49E0-8016-D5446602C00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121158</xdr:rowOff>
    </xdr:from>
    <xdr:to>
      <xdr:col>76</xdr:col>
      <xdr:colOff>73025</xdr:colOff>
      <xdr:row>28</xdr:row>
      <xdr:rowOff>51308</xdr:rowOff>
    </xdr:to>
    <xdr:sp macro="" textlink="">
      <xdr:nvSpPr>
        <xdr:cNvPr id="147" name="楕円 146">
          <a:extLst>
            <a:ext uri="{FF2B5EF4-FFF2-40B4-BE49-F238E27FC236}">
              <a16:creationId xmlns:a16="http://schemas.microsoft.com/office/drawing/2014/main" id="{17BAE342-83F7-4754-90A4-255E1689EF55}"/>
            </a:ext>
          </a:extLst>
        </xdr:cNvPr>
        <xdr:cNvSpPr/>
      </xdr:nvSpPr>
      <xdr:spPr>
        <a:xfrm>
          <a:off x="14744700" y="552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144035</xdr:rowOff>
    </xdr:from>
    <xdr:ext cx="469744" cy="259045"/>
    <xdr:sp macro="" textlink="">
      <xdr:nvSpPr>
        <xdr:cNvPr id="148" name="債務償還比率該当値テキスト">
          <a:extLst>
            <a:ext uri="{FF2B5EF4-FFF2-40B4-BE49-F238E27FC236}">
              <a16:creationId xmlns:a16="http://schemas.microsoft.com/office/drawing/2014/main" id="{5E36F9BC-B13D-4020-A960-0CF9E9ED6E39}"/>
            </a:ext>
          </a:extLst>
        </xdr:cNvPr>
        <xdr:cNvSpPr txBox="1"/>
      </xdr:nvSpPr>
      <xdr:spPr>
        <a:xfrm>
          <a:off x="14846300" y="537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154674</xdr:rowOff>
    </xdr:from>
    <xdr:to>
      <xdr:col>72</xdr:col>
      <xdr:colOff>123825</xdr:colOff>
      <xdr:row>28</xdr:row>
      <xdr:rowOff>84824</xdr:rowOff>
    </xdr:to>
    <xdr:sp macro="" textlink="">
      <xdr:nvSpPr>
        <xdr:cNvPr id="149" name="楕円 148">
          <a:extLst>
            <a:ext uri="{FF2B5EF4-FFF2-40B4-BE49-F238E27FC236}">
              <a16:creationId xmlns:a16="http://schemas.microsoft.com/office/drawing/2014/main" id="{5674F605-A2CD-4AD6-867C-77F139CA99C2}"/>
            </a:ext>
          </a:extLst>
        </xdr:cNvPr>
        <xdr:cNvSpPr/>
      </xdr:nvSpPr>
      <xdr:spPr>
        <a:xfrm>
          <a:off x="14033500" y="55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508</xdr:rowOff>
    </xdr:from>
    <xdr:to>
      <xdr:col>76</xdr:col>
      <xdr:colOff>22225</xdr:colOff>
      <xdr:row>28</xdr:row>
      <xdr:rowOff>34024</xdr:rowOff>
    </xdr:to>
    <xdr:cxnSp macro="">
      <xdr:nvCxnSpPr>
        <xdr:cNvPr id="150" name="直線コネクタ 149">
          <a:extLst>
            <a:ext uri="{FF2B5EF4-FFF2-40B4-BE49-F238E27FC236}">
              <a16:creationId xmlns:a16="http://schemas.microsoft.com/office/drawing/2014/main" id="{46CA8C50-6F9E-4A09-935B-DD38705C22EC}"/>
            </a:ext>
          </a:extLst>
        </xdr:cNvPr>
        <xdr:cNvCxnSpPr/>
      </xdr:nvCxnSpPr>
      <xdr:spPr>
        <a:xfrm flipV="1">
          <a:off x="14084300" y="5572633"/>
          <a:ext cx="7112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169170</xdr:rowOff>
    </xdr:from>
    <xdr:to>
      <xdr:col>68</xdr:col>
      <xdr:colOff>123825</xdr:colOff>
      <xdr:row>28</xdr:row>
      <xdr:rowOff>99320</xdr:rowOff>
    </xdr:to>
    <xdr:sp macro="" textlink="">
      <xdr:nvSpPr>
        <xdr:cNvPr id="151" name="楕円 150">
          <a:extLst>
            <a:ext uri="{FF2B5EF4-FFF2-40B4-BE49-F238E27FC236}">
              <a16:creationId xmlns:a16="http://schemas.microsoft.com/office/drawing/2014/main" id="{E17B31D8-BD71-42C2-AA79-AC0A4B4B2313}"/>
            </a:ext>
          </a:extLst>
        </xdr:cNvPr>
        <xdr:cNvSpPr/>
      </xdr:nvSpPr>
      <xdr:spPr>
        <a:xfrm>
          <a:off x="13271500" y="55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34024</xdr:rowOff>
    </xdr:from>
    <xdr:to>
      <xdr:col>72</xdr:col>
      <xdr:colOff>73025</xdr:colOff>
      <xdr:row>28</xdr:row>
      <xdr:rowOff>48520</xdr:rowOff>
    </xdr:to>
    <xdr:cxnSp macro="">
      <xdr:nvCxnSpPr>
        <xdr:cNvPr id="152" name="直線コネクタ 151">
          <a:extLst>
            <a:ext uri="{FF2B5EF4-FFF2-40B4-BE49-F238E27FC236}">
              <a16:creationId xmlns:a16="http://schemas.microsoft.com/office/drawing/2014/main" id="{7C71C653-FC36-48A6-828B-6F6FE4B8E485}"/>
            </a:ext>
          </a:extLst>
        </xdr:cNvPr>
        <xdr:cNvCxnSpPr/>
      </xdr:nvCxnSpPr>
      <xdr:spPr>
        <a:xfrm flipV="1">
          <a:off x="13322300" y="5606149"/>
          <a:ext cx="762000" cy="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32712</xdr:rowOff>
    </xdr:from>
    <xdr:to>
      <xdr:col>64</xdr:col>
      <xdr:colOff>123825</xdr:colOff>
      <xdr:row>29</xdr:row>
      <xdr:rowOff>134312</xdr:rowOff>
    </xdr:to>
    <xdr:sp macro="" textlink="">
      <xdr:nvSpPr>
        <xdr:cNvPr id="153" name="楕円 152">
          <a:extLst>
            <a:ext uri="{FF2B5EF4-FFF2-40B4-BE49-F238E27FC236}">
              <a16:creationId xmlns:a16="http://schemas.microsoft.com/office/drawing/2014/main" id="{1B5869E3-5B4D-4127-B0C7-67D521C47639}"/>
            </a:ext>
          </a:extLst>
        </xdr:cNvPr>
        <xdr:cNvSpPr/>
      </xdr:nvSpPr>
      <xdr:spPr>
        <a:xfrm>
          <a:off x="12509500" y="57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48520</xdr:rowOff>
    </xdr:from>
    <xdr:to>
      <xdr:col>68</xdr:col>
      <xdr:colOff>73025</xdr:colOff>
      <xdr:row>29</xdr:row>
      <xdr:rowOff>83512</xdr:rowOff>
    </xdr:to>
    <xdr:cxnSp macro="">
      <xdr:nvCxnSpPr>
        <xdr:cNvPr id="154" name="直線コネクタ 153">
          <a:extLst>
            <a:ext uri="{FF2B5EF4-FFF2-40B4-BE49-F238E27FC236}">
              <a16:creationId xmlns:a16="http://schemas.microsoft.com/office/drawing/2014/main" id="{7D5C2570-2EE4-44BC-A582-0FA2DF5E7C1E}"/>
            </a:ext>
          </a:extLst>
        </xdr:cNvPr>
        <xdr:cNvCxnSpPr/>
      </xdr:nvCxnSpPr>
      <xdr:spPr>
        <a:xfrm flipV="1">
          <a:off x="12560300" y="5620645"/>
          <a:ext cx="762000" cy="20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64994</xdr:rowOff>
    </xdr:from>
    <xdr:to>
      <xdr:col>60</xdr:col>
      <xdr:colOff>123825</xdr:colOff>
      <xdr:row>29</xdr:row>
      <xdr:rowOff>166594</xdr:rowOff>
    </xdr:to>
    <xdr:sp macro="" textlink="">
      <xdr:nvSpPr>
        <xdr:cNvPr id="155" name="楕円 154">
          <a:extLst>
            <a:ext uri="{FF2B5EF4-FFF2-40B4-BE49-F238E27FC236}">
              <a16:creationId xmlns:a16="http://schemas.microsoft.com/office/drawing/2014/main" id="{B750DEBE-602E-4A4C-9ABE-4D403F36D0BB}"/>
            </a:ext>
          </a:extLst>
        </xdr:cNvPr>
        <xdr:cNvSpPr/>
      </xdr:nvSpPr>
      <xdr:spPr>
        <a:xfrm>
          <a:off x="11747500" y="580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83512</xdr:rowOff>
    </xdr:from>
    <xdr:to>
      <xdr:col>64</xdr:col>
      <xdr:colOff>73025</xdr:colOff>
      <xdr:row>29</xdr:row>
      <xdr:rowOff>115794</xdr:rowOff>
    </xdr:to>
    <xdr:cxnSp macro="">
      <xdr:nvCxnSpPr>
        <xdr:cNvPr id="156" name="直線コネクタ 155">
          <a:extLst>
            <a:ext uri="{FF2B5EF4-FFF2-40B4-BE49-F238E27FC236}">
              <a16:creationId xmlns:a16="http://schemas.microsoft.com/office/drawing/2014/main" id="{98982983-9170-4457-B67C-4184404EF7D7}"/>
            </a:ext>
          </a:extLst>
        </xdr:cNvPr>
        <xdr:cNvCxnSpPr/>
      </xdr:nvCxnSpPr>
      <xdr:spPr>
        <a:xfrm flipV="1">
          <a:off x="11798300" y="5827087"/>
          <a:ext cx="762000" cy="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57" name="n_1aveValue債務償還比率">
          <a:extLst>
            <a:ext uri="{FF2B5EF4-FFF2-40B4-BE49-F238E27FC236}">
              <a16:creationId xmlns:a16="http://schemas.microsoft.com/office/drawing/2014/main" id="{E51E68C9-2C22-49F9-9E32-9E54E048089D}"/>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D799B92C-C6C2-42D5-88AE-8488E7A99225}"/>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170130</xdr:rowOff>
    </xdr:from>
    <xdr:ext cx="469744" cy="259045"/>
    <xdr:sp macro="" textlink="">
      <xdr:nvSpPr>
        <xdr:cNvPr id="159" name="n_3aveValue債務償還比率">
          <a:extLst>
            <a:ext uri="{FF2B5EF4-FFF2-40B4-BE49-F238E27FC236}">
              <a16:creationId xmlns:a16="http://schemas.microsoft.com/office/drawing/2014/main" id="{5600FCDC-DDBB-4FFB-8138-1ACA668BD5D3}"/>
            </a:ext>
          </a:extLst>
        </xdr:cNvPr>
        <xdr:cNvSpPr txBox="1"/>
      </xdr:nvSpPr>
      <xdr:spPr>
        <a:xfrm>
          <a:off x="12325427" y="53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2587</xdr:rowOff>
    </xdr:from>
    <xdr:ext cx="469744" cy="259045"/>
    <xdr:sp macro="" textlink="">
      <xdr:nvSpPr>
        <xdr:cNvPr id="160" name="n_4aveValue債務償還比率">
          <a:extLst>
            <a:ext uri="{FF2B5EF4-FFF2-40B4-BE49-F238E27FC236}">
              <a16:creationId xmlns:a16="http://schemas.microsoft.com/office/drawing/2014/main" id="{B9D8174D-3128-4A5A-BA6D-33AABB0FDE57}"/>
            </a:ext>
          </a:extLst>
        </xdr:cNvPr>
        <xdr:cNvSpPr txBox="1"/>
      </xdr:nvSpPr>
      <xdr:spPr>
        <a:xfrm>
          <a:off x="115634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101351</xdr:rowOff>
    </xdr:from>
    <xdr:ext cx="469744" cy="259045"/>
    <xdr:sp macro="" textlink="">
      <xdr:nvSpPr>
        <xdr:cNvPr id="161" name="n_1mainValue債務償還比率">
          <a:extLst>
            <a:ext uri="{FF2B5EF4-FFF2-40B4-BE49-F238E27FC236}">
              <a16:creationId xmlns:a16="http://schemas.microsoft.com/office/drawing/2014/main" id="{635CFEFD-3E3B-4B88-AAAC-9DAD867ED1A7}"/>
            </a:ext>
          </a:extLst>
        </xdr:cNvPr>
        <xdr:cNvSpPr txBox="1"/>
      </xdr:nvSpPr>
      <xdr:spPr>
        <a:xfrm>
          <a:off x="13836727" y="53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90447</xdr:rowOff>
    </xdr:from>
    <xdr:ext cx="469744" cy="259045"/>
    <xdr:sp macro="" textlink="">
      <xdr:nvSpPr>
        <xdr:cNvPr id="162" name="n_2mainValue債務償還比率">
          <a:extLst>
            <a:ext uri="{FF2B5EF4-FFF2-40B4-BE49-F238E27FC236}">
              <a16:creationId xmlns:a16="http://schemas.microsoft.com/office/drawing/2014/main" id="{EF79AB1D-EDE3-4350-B7AA-821C7B688C5C}"/>
            </a:ext>
          </a:extLst>
        </xdr:cNvPr>
        <xdr:cNvSpPr txBox="1"/>
      </xdr:nvSpPr>
      <xdr:spPr>
        <a:xfrm>
          <a:off x="13087427" y="566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125439</xdr:rowOff>
    </xdr:from>
    <xdr:ext cx="469744" cy="259045"/>
    <xdr:sp macro="" textlink="">
      <xdr:nvSpPr>
        <xdr:cNvPr id="163" name="n_3mainValue債務償還比率">
          <a:extLst>
            <a:ext uri="{FF2B5EF4-FFF2-40B4-BE49-F238E27FC236}">
              <a16:creationId xmlns:a16="http://schemas.microsoft.com/office/drawing/2014/main" id="{150F8396-94FA-4154-81C3-640A09AEF1B9}"/>
            </a:ext>
          </a:extLst>
        </xdr:cNvPr>
        <xdr:cNvSpPr txBox="1"/>
      </xdr:nvSpPr>
      <xdr:spPr>
        <a:xfrm>
          <a:off x="12325427" y="586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157721</xdr:rowOff>
    </xdr:from>
    <xdr:ext cx="469744" cy="259045"/>
    <xdr:sp macro="" textlink="">
      <xdr:nvSpPr>
        <xdr:cNvPr id="164" name="n_4mainValue債務償還比率">
          <a:extLst>
            <a:ext uri="{FF2B5EF4-FFF2-40B4-BE49-F238E27FC236}">
              <a16:creationId xmlns:a16="http://schemas.microsoft.com/office/drawing/2014/main" id="{5BF78236-A46D-4F37-9C3C-AC02439F0984}"/>
            </a:ext>
          </a:extLst>
        </xdr:cNvPr>
        <xdr:cNvSpPr txBox="1"/>
      </xdr:nvSpPr>
      <xdr:spPr>
        <a:xfrm>
          <a:off x="11563427" y="590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9FC757F1-7D66-48ED-812E-9BD93F299D5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9AB6731-6E4B-4921-8562-BA78BF86C2D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5FBEB26A-F637-469E-8579-100DB903545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BDEE8A5-D341-4CED-8932-3C83594E128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ACBF95AE-FDA2-41F3-9FE7-A114840D50C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BFE9129-1733-497A-AB4C-4C546455432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3F6D6A-5B2B-4645-9491-3C9E8C7253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E5C8D0-0F1D-421E-9B99-51AA65D7F68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AFEB13-E31E-44D2-8A40-06AE8A32ED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E687B5-5679-4950-9C74-F90D2D4CE5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C69A1C-C921-4063-92A9-1CFECA63FE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F6503E-BBDD-460E-A57F-7627A525A5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68DC8E-5EAE-4885-95D2-137653A2E4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1E1A66-BCC8-4A27-B95B-67BCB5D97D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B4574F-815A-4B09-8934-B2B853B7900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DF90F6-FB83-44A9-BC29-0BAA028B73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6,585
6,561
139.42
6,503,908
6,278,094
220,212
3,488,260
5,605,169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796B2A-25C9-4B1F-B779-7B8EFF82C4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00CB18-47B8-4339-AB96-1F848C1CC0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E78794-7A52-45D3-9B91-1283E83699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2F3798-7858-40B9-B7B3-2FF73F0AD02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90D7EB-F5F6-418F-918A-60BDA22471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E2D530-B9B7-4A45-AD33-25CEC30990E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24EC61-619D-4D0C-B509-A557D43CDD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BAADC0-9C37-4517-B7B6-ECE383EDC9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B048BC-BD73-4E0E-B087-9620EBFD09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F3CA0C-BAD7-450C-803D-725839623FA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4946E2-EEAB-4FFA-8507-0A03E48215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359370-C881-4CE3-8859-3561A633B36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AD1242-F8AD-4D09-9DBC-EC671BF6E62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B2DC4F-503B-4AEF-AF10-3EFE168EA2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77E33F-C789-4FE6-9A62-FE77DD3CBFE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E910B8-A16E-4182-882A-44345E5C94B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060FB2-038E-4563-9909-FA92B6EE0D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E35BFE-C2E4-40F1-9955-E6D848288E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EF464A-4C87-4BC7-9422-EF1D5D5E7E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1E7FD6-887E-4F03-997B-5F1A349436F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9921FB-A341-4ADB-B4BB-E6178ABC1E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FAB877-6F23-49E9-9413-D43A6B9DE3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D01F99-E195-48B7-9BDD-A836B4C5DE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EEAEBD-6C49-42CC-8CE2-A74FD0862B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6D3520-A887-4DCD-BA68-51E9F8F023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0A9472-ACE0-4C6F-A11B-537A83ACF3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44F123-DDFB-4F8A-9E72-7D510522A2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6F887C-0157-470B-B999-1DDFAA4FE5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B5DC1E-0055-489E-8355-F53F53E975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81E79E-9FAA-4649-B2E0-8717A628E1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103A14-761E-446D-930F-D047ACAA2B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15947D-B225-48EB-B594-51BAAE888A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A63D4CE-1CD2-4B0C-9D58-3201901BD9E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08ECA22-575F-4774-935B-4E353C8BE9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656D9D6-C97D-4985-93A5-DD951979E73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4432BB7-27EE-47BB-8C2A-0C2816F46B5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639C90-7594-4552-A97C-0A79283ACBF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E0D553E-1A6F-4ECA-8E74-9D559447D2E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9FD37D0-5BA5-4BE0-94A0-67316DF6E89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1234698-8A86-443F-AE54-0E4D24F6AD1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1C8C713-3F73-44B0-B048-85F07B9BBD5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B5B7B3B-71E8-47ED-8079-578FA211965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B7BA236-7A0E-43AD-AD1E-3E7B38F2FF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5336A43-D67D-4A40-80C0-AF52D24B540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D31D1A6-A7AB-4F93-9BA1-820D80BE38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AB0A7C3-7C7A-438D-A532-4F2B8A8E21EA}"/>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BE60C91-8FB0-4591-9CA2-C1DE1F2E217C}"/>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F356F255-8867-44D5-9E12-45B59D35E7F1}"/>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345A8543-006C-417F-8F16-FD2942E2846E}"/>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C0FB1BAC-78D2-42D2-A90A-6B56A9C097DC}"/>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D1115022-5FE8-4D47-9732-E653468DA675}"/>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AD3ADED-52A5-4D59-B6A6-67C103F3BCF1}"/>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21F61D93-9B5E-4CA9-A17F-E566E976BC07}"/>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345133E-184D-4B62-956E-93B11B0292FC}"/>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DA31110-B52E-4294-8F4B-EF104E062153}"/>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BB2DB8D-4566-4C2C-970C-26C0CDB6683C}"/>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E8CBFC2-26F8-4742-9E48-DA4486EF9FE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DE830E-A6E1-4B52-8348-624A51DB99C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37F212-21AD-42C3-BCE8-CE48BA50B3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9DE5C0-D82E-44D0-8C73-5ACD086E48B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7FD767D-E7BA-4920-8508-93352209FCB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93980</xdr:rowOff>
    </xdr:from>
    <xdr:to>
      <xdr:col>24</xdr:col>
      <xdr:colOff>114300</xdr:colOff>
      <xdr:row>40</xdr:row>
      <xdr:rowOff>24130</xdr:rowOff>
    </xdr:to>
    <xdr:sp macro="" textlink="">
      <xdr:nvSpPr>
        <xdr:cNvPr id="73" name="楕円 72">
          <a:extLst>
            <a:ext uri="{FF2B5EF4-FFF2-40B4-BE49-F238E27FC236}">
              <a16:creationId xmlns:a16="http://schemas.microsoft.com/office/drawing/2014/main" id="{F2D0D240-D01E-4D44-8925-AEC4A75AF1AA}"/>
            </a:ext>
          </a:extLst>
        </xdr:cNvPr>
        <xdr:cNvSpPr/>
      </xdr:nvSpPr>
      <xdr:spPr>
        <a:xfrm>
          <a:off x="4584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72407</xdr:rowOff>
    </xdr:from>
    <xdr:ext cx="405111" cy="259045"/>
    <xdr:sp macro="" textlink="">
      <xdr:nvSpPr>
        <xdr:cNvPr id="74" name="【道路】&#10;有形固定資産減価償却率該当値テキスト">
          <a:extLst>
            <a:ext uri="{FF2B5EF4-FFF2-40B4-BE49-F238E27FC236}">
              <a16:creationId xmlns:a16="http://schemas.microsoft.com/office/drawing/2014/main" id="{A1009EC6-6646-40BC-899B-CFD425CC22BA}"/>
            </a:ext>
          </a:extLst>
        </xdr:cNvPr>
        <xdr:cNvSpPr txBox="1"/>
      </xdr:nvSpPr>
      <xdr:spPr>
        <a:xfrm>
          <a:off x="4673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57785</xdr:rowOff>
    </xdr:from>
    <xdr:to>
      <xdr:col>20</xdr:col>
      <xdr:colOff>38100</xdr:colOff>
      <xdr:row>39</xdr:row>
      <xdr:rowOff>159385</xdr:rowOff>
    </xdr:to>
    <xdr:sp macro="" textlink="">
      <xdr:nvSpPr>
        <xdr:cNvPr id="75" name="楕円 74">
          <a:extLst>
            <a:ext uri="{FF2B5EF4-FFF2-40B4-BE49-F238E27FC236}">
              <a16:creationId xmlns:a16="http://schemas.microsoft.com/office/drawing/2014/main" id="{075FC4EC-B11C-4CB1-AE67-7A17FAC56961}"/>
            </a:ext>
          </a:extLst>
        </xdr:cNvPr>
        <xdr:cNvSpPr/>
      </xdr:nvSpPr>
      <xdr:spPr>
        <a:xfrm>
          <a:off x="3746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108585</xdr:rowOff>
    </xdr:from>
    <xdr:to>
      <xdr:col>24</xdr:col>
      <xdr:colOff>63500</xdr:colOff>
      <xdr:row>39</xdr:row>
      <xdr:rowOff>144780</xdr:rowOff>
    </xdr:to>
    <xdr:cxnSp macro="">
      <xdr:nvCxnSpPr>
        <xdr:cNvPr id="76" name="直線コネクタ 75">
          <a:extLst>
            <a:ext uri="{FF2B5EF4-FFF2-40B4-BE49-F238E27FC236}">
              <a16:creationId xmlns:a16="http://schemas.microsoft.com/office/drawing/2014/main" id="{3EDCCD4D-3E06-48E9-9030-F5B280828047}"/>
            </a:ext>
          </a:extLst>
        </xdr:cNvPr>
        <xdr:cNvCxnSpPr/>
      </xdr:nvCxnSpPr>
      <xdr:spPr>
        <a:xfrm>
          <a:off x="3797300" y="67951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21590</xdr:rowOff>
    </xdr:from>
    <xdr:to>
      <xdr:col>15</xdr:col>
      <xdr:colOff>101600</xdr:colOff>
      <xdr:row>39</xdr:row>
      <xdr:rowOff>123190</xdr:rowOff>
    </xdr:to>
    <xdr:sp macro="" textlink="">
      <xdr:nvSpPr>
        <xdr:cNvPr id="77" name="楕円 76">
          <a:extLst>
            <a:ext uri="{FF2B5EF4-FFF2-40B4-BE49-F238E27FC236}">
              <a16:creationId xmlns:a16="http://schemas.microsoft.com/office/drawing/2014/main" id="{854B6D92-EC2B-48A5-AE3F-AF681C0BD303}"/>
            </a:ext>
          </a:extLst>
        </xdr:cNvPr>
        <xdr:cNvSpPr/>
      </xdr:nvSpPr>
      <xdr:spPr>
        <a:xfrm>
          <a:off x="2857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72390</xdr:rowOff>
    </xdr:from>
    <xdr:to>
      <xdr:col>19</xdr:col>
      <xdr:colOff>177800</xdr:colOff>
      <xdr:row>39</xdr:row>
      <xdr:rowOff>108585</xdr:rowOff>
    </xdr:to>
    <xdr:cxnSp macro="">
      <xdr:nvCxnSpPr>
        <xdr:cNvPr id="78" name="直線コネクタ 77">
          <a:extLst>
            <a:ext uri="{FF2B5EF4-FFF2-40B4-BE49-F238E27FC236}">
              <a16:creationId xmlns:a16="http://schemas.microsoft.com/office/drawing/2014/main" id="{02C5FCCE-C49F-4067-B35E-65A78DE271D5}"/>
            </a:ext>
          </a:extLst>
        </xdr:cNvPr>
        <xdr:cNvCxnSpPr/>
      </xdr:nvCxnSpPr>
      <xdr:spPr>
        <a:xfrm>
          <a:off x="2908300" y="67589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156845</xdr:rowOff>
    </xdr:from>
    <xdr:to>
      <xdr:col>10</xdr:col>
      <xdr:colOff>165100</xdr:colOff>
      <xdr:row>39</xdr:row>
      <xdr:rowOff>86995</xdr:rowOff>
    </xdr:to>
    <xdr:sp macro="" textlink="">
      <xdr:nvSpPr>
        <xdr:cNvPr id="79" name="楕円 78">
          <a:extLst>
            <a:ext uri="{FF2B5EF4-FFF2-40B4-BE49-F238E27FC236}">
              <a16:creationId xmlns:a16="http://schemas.microsoft.com/office/drawing/2014/main" id="{19613712-BD58-4CA7-B18D-9E5373A150ED}"/>
            </a:ext>
          </a:extLst>
        </xdr:cNvPr>
        <xdr:cNvSpPr/>
      </xdr:nvSpPr>
      <xdr:spPr>
        <a:xfrm>
          <a:off x="1968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36195</xdr:rowOff>
    </xdr:from>
    <xdr:to>
      <xdr:col>15</xdr:col>
      <xdr:colOff>50800</xdr:colOff>
      <xdr:row>39</xdr:row>
      <xdr:rowOff>72390</xdr:rowOff>
    </xdr:to>
    <xdr:cxnSp macro="">
      <xdr:nvCxnSpPr>
        <xdr:cNvPr id="80" name="直線コネクタ 79">
          <a:extLst>
            <a:ext uri="{FF2B5EF4-FFF2-40B4-BE49-F238E27FC236}">
              <a16:creationId xmlns:a16="http://schemas.microsoft.com/office/drawing/2014/main" id="{71938494-29E1-49C2-A00B-D157A3CEF408}"/>
            </a:ext>
          </a:extLst>
        </xdr:cNvPr>
        <xdr:cNvCxnSpPr/>
      </xdr:nvCxnSpPr>
      <xdr:spPr>
        <a:xfrm>
          <a:off x="2019300" y="67227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120650</xdr:rowOff>
    </xdr:from>
    <xdr:to>
      <xdr:col>6</xdr:col>
      <xdr:colOff>38100</xdr:colOff>
      <xdr:row>39</xdr:row>
      <xdr:rowOff>50800</xdr:rowOff>
    </xdr:to>
    <xdr:sp macro="" textlink="">
      <xdr:nvSpPr>
        <xdr:cNvPr id="81" name="楕円 80">
          <a:extLst>
            <a:ext uri="{FF2B5EF4-FFF2-40B4-BE49-F238E27FC236}">
              <a16:creationId xmlns:a16="http://schemas.microsoft.com/office/drawing/2014/main" id="{F8C85FED-0B5A-4FCC-983B-F92C07498188}"/>
            </a:ext>
          </a:extLst>
        </xdr:cNvPr>
        <xdr:cNvSpPr/>
      </xdr:nvSpPr>
      <xdr:spPr>
        <a:xfrm>
          <a:off x="1079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0</xdr:rowOff>
    </xdr:from>
    <xdr:to>
      <xdr:col>10</xdr:col>
      <xdr:colOff>114300</xdr:colOff>
      <xdr:row>39</xdr:row>
      <xdr:rowOff>36195</xdr:rowOff>
    </xdr:to>
    <xdr:cxnSp macro="">
      <xdr:nvCxnSpPr>
        <xdr:cNvPr id="82" name="直線コネクタ 81">
          <a:extLst>
            <a:ext uri="{FF2B5EF4-FFF2-40B4-BE49-F238E27FC236}">
              <a16:creationId xmlns:a16="http://schemas.microsoft.com/office/drawing/2014/main" id="{82C9E81F-D6E6-4AB2-9E08-F3223BABFD7D}"/>
            </a:ext>
          </a:extLst>
        </xdr:cNvPr>
        <xdr:cNvCxnSpPr/>
      </xdr:nvCxnSpPr>
      <xdr:spPr>
        <a:xfrm>
          <a:off x="1130300" y="66865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0E9BB5F1-14DE-4519-AF13-0FF16B6BF5E2}"/>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9624E8DC-B6F3-4540-ADFB-93D764BDA13A}"/>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2B1F6F58-39BA-432E-8DE0-CCD6474623FC}"/>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8D7617C5-5FD2-4EB2-B923-2B54868D17A2}"/>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150512</xdr:rowOff>
    </xdr:from>
    <xdr:ext cx="405111" cy="259045"/>
    <xdr:sp macro="" textlink="">
      <xdr:nvSpPr>
        <xdr:cNvPr id="87" name="n_1mainValue【道路】&#10;有形固定資産減価償却率">
          <a:extLst>
            <a:ext uri="{FF2B5EF4-FFF2-40B4-BE49-F238E27FC236}">
              <a16:creationId xmlns:a16="http://schemas.microsoft.com/office/drawing/2014/main" id="{229C5C08-8AD8-4CC9-91EA-AC218F2B54E5}"/>
            </a:ext>
          </a:extLst>
        </xdr:cNvPr>
        <xdr:cNvSpPr txBox="1"/>
      </xdr:nvSpPr>
      <xdr:spPr>
        <a:xfrm>
          <a:off x="35820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114317</xdr:rowOff>
    </xdr:from>
    <xdr:ext cx="405111" cy="259045"/>
    <xdr:sp macro="" textlink="">
      <xdr:nvSpPr>
        <xdr:cNvPr id="88" name="n_2mainValue【道路】&#10;有形固定資産減価償却率">
          <a:extLst>
            <a:ext uri="{FF2B5EF4-FFF2-40B4-BE49-F238E27FC236}">
              <a16:creationId xmlns:a16="http://schemas.microsoft.com/office/drawing/2014/main" id="{9D51E239-2D17-40A9-9528-CB1A9EBAFA5D}"/>
            </a:ext>
          </a:extLst>
        </xdr:cNvPr>
        <xdr:cNvSpPr txBox="1"/>
      </xdr:nvSpPr>
      <xdr:spPr>
        <a:xfrm>
          <a:off x="2705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78122</xdr:rowOff>
    </xdr:from>
    <xdr:ext cx="405111" cy="259045"/>
    <xdr:sp macro="" textlink="">
      <xdr:nvSpPr>
        <xdr:cNvPr id="89" name="n_3mainValue【道路】&#10;有形固定資産減価償却率">
          <a:extLst>
            <a:ext uri="{FF2B5EF4-FFF2-40B4-BE49-F238E27FC236}">
              <a16:creationId xmlns:a16="http://schemas.microsoft.com/office/drawing/2014/main" id="{D001776F-6429-4742-8C51-9DA64B1500D7}"/>
            </a:ext>
          </a:extLst>
        </xdr:cNvPr>
        <xdr:cNvSpPr txBox="1"/>
      </xdr:nvSpPr>
      <xdr:spPr>
        <a:xfrm>
          <a:off x="1816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41927</xdr:rowOff>
    </xdr:from>
    <xdr:ext cx="405111" cy="259045"/>
    <xdr:sp macro="" textlink="">
      <xdr:nvSpPr>
        <xdr:cNvPr id="90" name="n_4mainValue【道路】&#10;有形固定資産減価償却率">
          <a:extLst>
            <a:ext uri="{FF2B5EF4-FFF2-40B4-BE49-F238E27FC236}">
              <a16:creationId xmlns:a16="http://schemas.microsoft.com/office/drawing/2014/main" id="{2AB5784A-6603-47B2-8C1C-92482E8BF36F}"/>
            </a:ext>
          </a:extLst>
        </xdr:cNvPr>
        <xdr:cNvSpPr txBox="1"/>
      </xdr:nvSpPr>
      <xdr:spPr>
        <a:xfrm>
          <a:off x="927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EC13650-B308-40AC-A084-1067A7D6F3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B9BE962-CB7B-4110-93BB-1FC514DC9F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2EC598A-4E2E-4A96-B576-3697B1427B4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BD12F61-5BD8-485D-96CE-7778A1F05C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57C54A1-C7E7-4FCC-85A8-902DC1461D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735D29D-158B-4BDD-A966-3F94D05DF3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8E42833-93F6-4BDF-A780-A0C754871F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67ACECF-54EF-42F6-B183-BE98FF9333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4FB5864-29BB-4B26-950B-66DDCC634A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0DDEB17-B52F-48C1-88C4-5FF3FCA717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E1487BD-0461-4D9A-A240-E6580998084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7BCA9C1-8C62-4A4D-8E1E-E56CCBE8D4D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D36F2FF-4F21-4864-BE88-29882C0AF2F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A9D4EE7-A14E-4041-AF47-560FF4AD2F2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5816BA8-139C-4C61-83ED-2612F465989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60379E8-F673-4A4E-9BB0-BC4D825FB52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C426D8B-6F80-49E2-8F7F-F75F454E057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309D2E3-D6AE-46D7-AE12-14EEFFEA8BC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95A9C8C-DC1C-4134-A74D-939F57D02BA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8AB4B21A-6A4D-4572-BE05-18544DDA560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0DB269C-264A-4050-882A-3ED6DAA6A1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23D2A95-569F-41C0-802D-4F3965E59AF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8E4F37D-014B-49A2-BA11-5624DAB1DA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A978194C-4B28-45B0-8C10-A2E5B073628E}"/>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8ED9C4A8-EFF2-4BF3-B2B1-7EDF3C2FD6B8}"/>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6331AC94-0A0C-48EF-A6AD-C66AA9AC5803}"/>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BC61925A-957E-4087-AAB3-70A89389B9E4}"/>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53BE95B3-50A0-47B5-A64F-D71200CF0A89}"/>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51C199E6-0D06-4D34-A44B-E18E12E40F20}"/>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224A0A1E-5A01-481B-990E-8E2C706104C8}"/>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F7FE4C77-AC2E-4874-B145-D92954E3CBA9}"/>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870A6ED9-B8AB-4D03-A878-4D7BDB3EAF42}"/>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123076</xdr:rowOff>
    </xdr:from>
    <xdr:to>
      <xdr:col>41</xdr:col>
      <xdr:colOff>101600</xdr:colOff>
      <xdr:row>38</xdr:row>
      <xdr:rowOff>53226</xdr:rowOff>
    </xdr:to>
    <xdr:sp macro="" textlink="">
      <xdr:nvSpPr>
        <xdr:cNvPr id="123" name="フローチャート: 判断 122">
          <a:extLst>
            <a:ext uri="{FF2B5EF4-FFF2-40B4-BE49-F238E27FC236}">
              <a16:creationId xmlns:a16="http://schemas.microsoft.com/office/drawing/2014/main" id="{94629D5C-D013-4ABE-835C-96C4C94C0984}"/>
            </a:ext>
          </a:extLst>
        </xdr:cNvPr>
        <xdr:cNvSpPr/>
      </xdr:nvSpPr>
      <xdr:spPr>
        <a:xfrm>
          <a:off x="7810500" y="64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65405</xdr:rowOff>
    </xdr:from>
    <xdr:to>
      <xdr:col>36</xdr:col>
      <xdr:colOff>165100</xdr:colOff>
      <xdr:row>37</xdr:row>
      <xdr:rowOff>167005</xdr:rowOff>
    </xdr:to>
    <xdr:sp macro="" textlink="">
      <xdr:nvSpPr>
        <xdr:cNvPr id="124" name="フローチャート: 判断 123">
          <a:extLst>
            <a:ext uri="{FF2B5EF4-FFF2-40B4-BE49-F238E27FC236}">
              <a16:creationId xmlns:a16="http://schemas.microsoft.com/office/drawing/2014/main" id="{319C4AB8-8DE7-4B05-854E-CB5554394227}"/>
            </a:ext>
          </a:extLst>
        </xdr:cNvPr>
        <xdr:cNvSpPr/>
      </xdr:nvSpPr>
      <xdr:spPr>
        <a:xfrm>
          <a:off x="6921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4D7D19E-CBE5-4676-81E8-FCFDE8B00E1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75251C2-E92F-4229-B855-BB7ADC4672D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58F087-CBA9-4235-B040-3E2201A4B0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0BA2D9F-4D2D-4F33-9654-030E9AC3DC5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A02194A-5083-4F60-9B85-616015FE23E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126340</xdr:rowOff>
    </xdr:from>
    <xdr:to>
      <xdr:col>55</xdr:col>
      <xdr:colOff>50800</xdr:colOff>
      <xdr:row>38</xdr:row>
      <xdr:rowOff>56490</xdr:rowOff>
    </xdr:to>
    <xdr:sp macro="" textlink="">
      <xdr:nvSpPr>
        <xdr:cNvPr id="130" name="楕円 129">
          <a:extLst>
            <a:ext uri="{FF2B5EF4-FFF2-40B4-BE49-F238E27FC236}">
              <a16:creationId xmlns:a16="http://schemas.microsoft.com/office/drawing/2014/main" id="{9EE01E80-596D-4CFD-BFB1-1865879A3449}"/>
            </a:ext>
          </a:extLst>
        </xdr:cNvPr>
        <xdr:cNvSpPr/>
      </xdr:nvSpPr>
      <xdr:spPr>
        <a:xfrm>
          <a:off x="10426700" y="64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149217</xdr:rowOff>
    </xdr:from>
    <xdr:ext cx="534377" cy="259045"/>
    <xdr:sp macro="" textlink="">
      <xdr:nvSpPr>
        <xdr:cNvPr id="131" name="【道路】&#10;一人当たり延長該当値テキスト">
          <a:extLst>
            <a:ext uri="{FF2B5EF4-FFF2-40B4-BE49-F238E27FC236}">
              <a16:creationId xmlns:a16="http://schemas.microsoft.com/office/drawing/2014/main" id="{DD13E624-C3E5-421B-ACB2-D93E2DA03E24}"/>
            </a:ext>
          </a:extLst>
        </xdr:cNvPr>
        <xdr:cNvSpPr txBox="1"/>
      </xdr:nvSpPr>
      <xdr:spPr>
        <a:xfrm>
          <a:off x="10515600" y="63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135065</xdr:rowOff>
    </xdr:from>
    <xdr:to>
      <xdr:col>50</xdr:col>
      <xdr:colOff>165100</xdr:colOff>
      <xdr:row>38</xdr:row>
      <xdr:rowOff>65215</xdr:rowOff>
    </xdr:to>
    <xdr:sp macro="" textlink="">
      <xdr:nvSpPr>
        <xdr:cNvPr id="132" name="楕円 131">
          <a:extLst>
            <a:ext uri="{FF2B5EF4-FFF2-40B4-BE49-F238E27FC236}">
              <a16:creationId xmlns:a16="http://schemas.microsoft.com/office/drawing/2014/main" id="{8A797CA1-2BBC-4AF6-A4EE-2FE99B1832B0}"/>
            </a:ext>
          </a:extLst>
        </xdr:cNvPr>
        <xdr:cNvSpPr/>
      </xdr:nvSpPr>
      <xdr:spPr>
        <a:xfrm>
          <a:off x="9588500" y="64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5690</xdr:rowOff>
    </xdr:from>
    <xdr:to>
      <xdr:col>55</xdr:col>
      <xdr:colOff>0</xdr:colOff>
      <xdr:row>38</xdr:row>
      <xdr:rowOff>14415</xdr:rowOff>
    </xdr:to>
    <xdr:cxnSp macro="">
      <xdr:nvCxnSpPr>
        <xdr:cNvPr id="133" name="直線コネクタ 132">
          <a:extLst>
            <a:ext uri="{FF2B5EF4-FFF2-40B4-BE49-F238E27FC236}">
              <a16:creationId xmlns:a16="http://schemas.microsoft.com/office/drawing/2014/main" id="{ACDADC07-EC8F-4EC0-83E7-39E45CA932F8}"/>
            </a:ext>
          </a:extLst>
        </xdr:cNvPr>
        <xdr:cNvCxnSpPr/>
      </xdr:nvCxnSpPr>
      <xdr:spPr>
        <a:xfrm flipV="1">
          <a:off x="9639300" y="6520790"/>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142786</xdr:rowOff>
    </xdr:from>
    <xdr:to>
      <xdr:col>46</xdr:col>
      <xdr:colOff>38100</xdr:colOff>
      <xdr:row>38</xdr:row>
      <xdr:rowOff>72937</xdr:rowOff>
    </xdr:to>
    <xdr:sp macro="" textlink="">
      <xdr:nvSpPr>
        <xdr:cNvPr id="134" name="楕円 133">
          <a:extLst>
            <a:ext uri="{FF2B5EF4-FFF2-40B4-BE49-F238E27FC236}">
              <a16:creationId xmlns:a16="http://schemas.microsoft.com/office/drawing/2014/main" id="{D8891D83-C3D7-4A3D-9096-E33D3D78E7AF}"/>
            </a:ext>
          </a:extLst>
        </xdr:cNvPr>
        <xdr:cNvSpPr/>
      </xdr:nvSpPr>
      <xdr:spPr>
        <a:xfrm>
          <a:off x="8699500" y="648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14415</xdr:rowOff>
    </xdr:from>
    <xdr:to>
      <xdr:col>50</xdr:col>
      <xdr:colOff>114300</xdr:colOff>
      <xdr:row>38</xdr:row>
      <xdr:rowOff>22136</xdr:rowOff>
    </xdr:to>
    <xdr:cxnSp macro="">
      <xdr:nvCxnSpPr>
        <xdr:cNvPr id="135" name="直線コネクタ 134">
          <a:extLst>
            <a:ext uri="{FF2B5EF4-FFF2-40B4-BE49-F238E27FC236}">
              <a16:creationId xmlns:a16="http://schemas.microsoft.com/office/drawing/2014/main" id="{09CFADFB-C0AC-4435-A0B7-1051F4835C65}"/>
            </a:ext>
          </a:extLst>
        </xdr:cNvPr>
        <xdr:cNvCxnSpPr/>
      </xdr:nvCxnSpPr>
      <xdr:spPr>
        <a:xfrm flipV="1">
          <a:off x="8750300" y="6529515"/>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158153</xdr:rowOff>
    </xdr:from>
    <xdr:to>
      <xdr:col>41</xdr:col>
      <xdr:colOff>101600</xdr:colOff>
      <xdr:row>38</xdr:row>
      <xdr:rowOff>88303</xdr:rowOff>
    </xdr:to>
    <xdr:sp macro="" textlink="">
      <xdr:nvSpPr>
        <xdr:cNvPr id="136" name="楕円 135">
          <a:extLst>
            <a:ext uri="{FF2B5EF4-FFF2-40B4-BE49-F238E27FC236}">
              <a16:creationId xmlns:a16="http://schemas.microsoft.com/office/drawing/2014/main" id="{2FA6A088-A04B-4F01-934F-734F7175A47C}"/>
            </a:ext>
          </a:extLst>
        </xdr:cNvPr>
        <xdr:cNvSpPr/>
      </xdr:nvSpPr>
      <xdr:spPr>
        <a:xfrm>
          <a:off x="7810500" y="65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22136</xdr:rowOff>
    </xdr:from>
    <xdr:to>
      <xdr:col>45</xdr:col>
      <xdr:colOff>177800</xdr:colOff>
      <xdr:row>38</xdr:row>
      <xdr:rowOff>37503</xdr:rowOff>
    </xdr:to>
    <xdr:cxnSp macro="">
      <xdr:nvCxnSpPr>
        <xdr:cNvPr id="137" name="直線コネクタ 136">
          <a:extLst>
            <a:ext uri="{FF2B5EF4-FFF2-40B4-BE49-F238E27FC236}">
              <a16:creationId xmlns:a16="http://schemas.microsoft.com/office/drawing/2014/main" id="{E4C66E6E-399C-4CA7-B042-027A16D4D5B5}"/>
            </a:ext>
          </a:extLst>
        </xdr:cNvPr>
        <xdr:cNvCxnSpPr/>
      </xdr:nvCxnSpPr>
      <xdr:spPr>
        <a:xfrm flipV="1">
          <a:off x="7861300" y="6537236"/>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163195</xdr:rowOff>
    </xdr:from>
    <xdr:to>
      <xdr:col>36</xdr:col>
      <xdr:colOff>165100</xdr:colOff>
      <xdr:row>38</xdr:row>
      <xdr:rowOff>93345</xdr:rowOff>
    </xdr:to>
    <xdr:sp macro="" textlink="">
      <xdr:nvSpPr>
        <xdr:cNvPr id="138" name="楕円 137">
          <a:extLst>
            <a:ext uri="{FF2B5EF4-FFF2-40B4-BE49-F238E27FC236}">
              <a16:creationId xmlns:a16="http://schemas.microsoft.com/office/drawing/2014/main" id="{E49D7A63-965D-4297-A61F-1B5CAD4C51A9}"/>
            </a:ext>
          </a:extLst>
        </xdr:cNvPr>
        <xdr:cNvSpPr/>
      </xdr:nvSpPr>
      <xdr:spPr>
        <a:xfrm>
          <a:off x="6921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37503</xdr:rowOff>
    </xdr:from>
    <xdr:to>
      <xdr:col>41</xdr:col>
      <xdr:colOff>50800</xdr:colOff>
      <xdr:row>38</xdr:row>
      <xdr:rowOff>42545</xdr:rowOff>
    </xdr:to>
    <xdr:cxnSp macro="">
      <xdr:nvCxnSpPr>
        <xdr:cNvPr id="139" name="直線コネクタ 138">
          <a:extLst>
            <a:ext uri="{FF2B5EF4-FFF2-40B4-BE49-F238E27FC236}">
              <a16:creationId xmlns:a16="http://schemas.microsoft.com/office/drawing/2014/main" id="{5114643C-3F6D-4BC4-9475-8AFB3F00B6FC}"/>
            </a:ext>
          </a:extLst>
        </xdr:cNvPr>
        <xdr:cNvCxnSpPr/>
      </xdr:nvCxnSpPr>
      <xdr:spPr>
        <a:xfrm flipV="1">
          <a:off x="6972300" y="6552603"/>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EF4BCCD7-96E9-4720-87B2-EFCAAE4A24CA}"/>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A3E50603-BAC6-4201-AA40-034BA33581B7}"/>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69753</xdr:rowOff>
    </xdr:from>
    <xdr:ext cx="534377" cy="259045"/>
    <xdr:sp macro="" textlink="">
      <xdr:nvSpPr>
        <xdr:cNvPr id="142" name="n_3aveValue【道路】&#10;一人当たり延長">
          <a:extLst>
            <a:ext uri="{FF2B5EF4-FFF2-40B4-BE49-F238E27FC236}">
              <a16:creationId xmlns:a16="http://schemas.microsoft.com/office/drawing/2014/main" id="{FA59BD5E-C3A4-47B1-8C1E-D310965C5D79}"/>
            </a:ext>
          </a:extLst>
        </xdr:cNvPr>
        <xdr:cNvSpPr txBox="1"/>
      </xdr:nvSpPr>
      <xdr:spPr>
        <a:xfrm>
          <a:off x="7594111" y="62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12082</xdr:rowOff>
    </xdr:from>
    <xdr:ext cx="534377" cy="259045"/>
    <xdr:sp macro="" textlink="">
      <xdr:nvSpPr>
        <xdr:cNvPr id="143" name="n_4aveValue【道路】&#10;一人当たり延長">
          <a:extLst>
            <a:ext uri="{FF2B5EF4-FFF2-40B4-BE49-F238E27FC236}">
              <a16:creationId xmlns:a16="http://schemas.microsoft.com/office/drawing/2014/main" id="{816BCFC6-E20D-4A87-BDF1-4ED95508BAED}"/>
            </a:ext>
          </a:extLst>
        </xdr:cNvPr>
        <xdr:cNvSpPr txBox="1"/>
      </xdr:nvSpPr>
      <xdr:spPr>
        <a:xfrm>
          <a:off x="6705111" y="618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81742</xdr:rowOff>
    </xdr:from>
    <xdr:ext cx="534377" cy="259045"/>
    <xdr:sp macro="" textlink="">
      <xdr:nvSpPr>
        <xdr:cNvPr id="144" name="n_1mainValue【道路】&#10;一人当たり延長">
          <a:extLst>
            <a:ext uri="{FF2B5EF4-FFF2-40B4-BE49-F238E27FC236}">
              <a16:creationId xmlns:a16="http://schemas.microsoft.com/office/drawing/2014/main" id="{A436BAD0-294F-47C3-907C-E9F49C2D16D4}"/>
            </a:ext>
          </a:extLst>
        </xdr:cNvPr>
        <xdr:cNvSpPr txBox="1"/>
      </xdr:nvSpPr>
      <xdr:spPr>
        <a:xfrm>
          <a:off x="9359411" y="625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89463</xdr:rowOff>
    </xdr:from>
    <xdr:ext cx="534377" cy="259045"/>
    <xdr:sp macro="" textlink="">
      <xdr:nvSpPr>
        <xdr:cNvPr id="145" name="n_2mainValue【道路】&#10;一人当たり延長">
          <a:extLst>
            <a:ext uri="{FF2B5EF4-FFF2-40B4-BE49-F238E27FC236}">
              <a16:creationId xmlns:a16="http://schemas.microsoft.com/office/drawing/2014/main" id="{A09896C0-0DA1-42FF-9B0B-414B0D75F2F3}"/>
            </a:ext>
          </a:extLst>
        </xdr:cNvPr>
        <xdr:cNvSpPr txBox="1"/>
      </xdr:nvSpPr>
      <xdr:spPr>
        <a:xfrm>
          <a:off x="8483111" y="626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79430</xdr:rowOff>
    </xdr:from>
    <xdr:ext cx="534377" cy="259045"/>
    <xdr:sp macro="" textlink="">
      <xdr:nvSpPr>
        <xdr:cNvPr id="146" name="n_3mainValue【道路】&#10;一人当たり延長">
          <a:extLst>
            <a:ext uri="{FF2B5EF4-FFF2-40B4-BE49-F238E27FC236}">
              <a16:creationId xmlns:a16="http://schemas.microsoft.com/office/drawing/2014/main" id="{710D96AE-B230-4F56-9631-F352F0E4E48F}"/>
            </a:ext>
          </a:extLst>
        </xdr:cNvPr>
        <xdr:cNvSpPr txBox="1"/>
      </xdr:nvSpPr>
      <xdr:spPr>
        <a:xfrm>
          <a:off x="7594111" y="659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84472</xdr:rowOff>
    </xdr:from>
    <xdr:ext cx="534377" cy="259045"/>
    <xdr:sp macro="" textlink="">
      <xdr:nvSpPr>
        <xdr:cNvPr id="147" name="n_4mainValue【道路】&#10;一人当たり延長">
          <a:extLst>
            <a:ext uri="{FF2B5EF4-FFF2-40B4-BE49-F238E27FC236}">
              <a16:creationId xmlns:a16="http://schemas.microsoft.com/office/drawing/2014/main" id="{3D487933-5266-47CD-BD09-6CB4BFB5DB37}"/>
            </a:ext>
          </a:extLst>
        </xdr:cNvPr>
        <xdr:cNvSpPr txBox="1"/>
      </xdr:nvSpPr>
      <xdr:spPr>
        <a:xfrm>
          <a:off x="6705111" y="65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63795A5-D0B1-45D2-9B8C-584B5B155D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363648C-24F9-4D04-B1BD-4F8957AC14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C7B5C5D-3FE6-4F9B-A9D0-B3EABB9AFF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B74D87B-FD3F-4192-ADFA-555CC9B007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585CFFD-4014-488E-B32D-547A54EB2B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24F781D-1F49-4EDE-85DE-03B3B0D6C9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84C637F-75D0-4607-905A-4FFA703CA67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0D47A2E-61D2-46FC-BEE3-031F72595D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978163A-7760-40FD-8709-A8E6419A75D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90021A8-0996-447E-B437-C28C85CAE0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E48FE12-AC78-48F8-A06D-0D9D3C9E49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A9C83FE-5F56-428E-9FC2-B6048043F35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23B1776-C541-4E74-B231-1952B7B8794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CB57903-3554-4153-B892-B821B1721FD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81E90A1-8AD7-4264-B0D5-DF96CD01AFA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59A9BCB-FA49-42A7-AC92-C98B2A806CC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CD3FC48-819F-4971-8880-3A088E0FCB5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A29E2F0-D716-4784-B8EC-F6D589A8F4E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74A0D23-E779-4CE0-9498-58F38BA0946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C03C4F9-C891-440A-A5C9-BA16F5A316C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66779E1-BC08-408E-B291-358270E8524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3F3C9DF-138B-4D61-8D54-B275E7A17EE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53B05CD-2339-451D-9A2C-5C365968DEA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39E6F6F-218D-4D3B-833D-39B9F3C0348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5E43CBD-06D2-4EE4-9EE7-6401A574B8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B26963EE-C3B6-436A-B9DE-C860EEC4147C}"/>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2162E72-F17F-41D1-99A4-9E22AD5D12E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4219A9C3-8FC8-4EA5-9464-46F251314DFE}"/>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C807F82-D248-4B28-8021-247603E1A352}"/>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9FC984E3-C279-4521-99D9-82298568CFDF}"/>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581B87A-C5AD-4027-8C1E-2B6BF48197F5}"/>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AEB4EE32-921C-4829-AC16-1AEB8D5C88E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2AC3DE5B-22A3-4DB7-A75C-058DA5502F0F}"/>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3ECB8854-EFD8-4F70-817C-B948A7F64233}"/>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E975CF62-9DE2-4EAC-9905-AF083C30D5EF}"/>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EC85B9C0-45B1-4254-82B8-FFBB1F227E07}"/>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9943DC6-4DE4-463B-B52A-62EF704CFE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61C809-E28A-42CE-AA83-8945DD34512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132CAA8-0668-49BF-8F8D-FF14587591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4921F29-5BE5-4F42-B68A-D2B03DB1B3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2926CA6-83DE-4833-95BB-55672F2E49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89" name="楕円 188">
          <a:extLst>
            <a:ext uri="{FF2B5EF4-FFF2-40B4-BE49-F238E27FC236}">
              <a16:creationId xmlns:a16="http://schemas.microsoft.com/office/drawing/2014/main" id="{A70EE782-9082-4AD9-AD7C-D896044E6D0A}"/>
            </a:ext>
          </a:extLst>
        </xdr:cNvPr>
        <xdr:cNvSpPr/>
      </xdr:nvSpPr>
      <xdr:spPr>
        <a:xfrm>
          <a:off x="4584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25961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71840E2-D5E6-45C4-A357-D7696B26DC2E}"/>
            </a:ext>
          </a:extLst>
        </xdr:cNvPr>
        <xdr:cNvSpPr txBox="1"/>
      </xdr:nvSpPr>
      <xdr:spPr>
        <a:xfrm>
          <a:off x="4673600" y="1031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xdr:rowOff>
    </xdr:from>
    <xdr:to>
      <xdr:col>20</xdr:col>
      <xdr:colOff>38100</xdr:colOff>
      <xdr:row>61</xdr:row>
      <xdr:rowOff>103051</xdr:rowOff>
    </xdr:to>
    <xdr:sp macro="" textlink="">
      <xdr:nvSpPr>
        <xdr:cNvPr id="191" name="楕円 190">
          <a:extLst>
            <a:ext uri="{FF2B5EF4-FFF2-40B4-BE49-F238E27FC236}">
              <a16:creationId xmlns:a16="http://schemas.microsoft.com/office/drawing/2014/main" id="{A535BA88-5B09-41FA-986A-0504AE696E11}"/>
            </a:ext>
          </a:extLst>
        </xdr:cNvPr>
        <xdr:cNvSpPr/>
      </xdr:nvSpPr>
      <xdr:spPr>
        <a:xfrm>
          <a:off x="3746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52251</xdr:rowOff>
    </xdr:from>
    <xdr:to>
      <xdr:col>24</xdr:col>
      <xdr:colOff>63500</xdr:colOff>
      <xdr:row>61</xdr:row>
      <xdr:rowOff>53884</xdr:rowOff>
    </xdr:to>
    <xdr:cxnSp macro="">
      <xdr:nvCxnSpPr>
        <xdr:cNvPr id="192" name="直線コネクタ 191">
          <a:extLst>
            <a:ext uri="{FF2B5EF4-FFF2-40B4-BE49-F238E27FC236}">
              <a16:creationId xmlns:a16="http://schemas.microsoft.com/office/drawing/2014/main" id="{977746EF-4CE8-4447-86F9-FE8D295C2D07}"/>
            </a:ext>
          </a:extLst>
        </xdr:cNvPr>
        <xdr:cNvCxnSpPr/>
      </xdr:nvCxnSpPr>
      <xdr:spPr>
        <a:xfrm>
          <a:off x="3797300" y="1051070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93" name="楕円 192">
          <a:extLst>
            <a:ext uri="{FF2B5EF4-FFF2-40B4-BE49-F238E27FC236}">
              <a16:creationId xmlns:a16="http://schemas.microsoft.com/office/drawing/2014/main" id="{207EB98A-F5A7-493C-9A44-ACB968F6ED53}"/>
            </a:ext>
          </a:extLst>
        </xdr:cNvPr>
        <xdr:cNvSpPr/>
      </xdr:nvSpPr>
      <xdr:spPr>
        <a:xfrm>
          <a:off x="2857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24493</xdr:rowOff>
    </xdr:from>
    <xdr:to>
      <xdr:col>19</xdr:col>
      <xdr:colOff>177800</xdr:colOff>
      <xdr:row>61</xdr:row>
      <xdr:rowOff>52251</xdr:rowOff>
    </xdr:to>
    <xdr:cxnSp macro="">
      <xdr:nvCxnSpPr>
        <xdr:cNvPr id="194" name="直線コネクタ 193">
          <a:extLst>
            <a:ext uri="{FF2B5EF4-FFF2-40B4-BE49-F238E27FC236}">
              <a16:creationId xmlns:a16="http://schemas.microsoft.com/office/drawing/2014/main" id="{AD578B95-1131-4854-9093-8B0165373F62}"/>
            </a:ext>
          </a:extLst>
        </xdr:cNvPr>
        <xdr:cNvCxnSpPr/>
      </xdr:nvCxnSpPr>
      <xdr:spPr>
        <a:xfrm>
          <a:off x="2908300" y="104829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5" name="楕円 194">
          <a:extLst>
            <a:ext uri="{FF2B5EF4-FFF2-40B4-BE49-F238E27FC236}">
              <a16:creationId xmlns:a16="http://schemas.microsoft.com/office/drawing/2014/main" id="{25612E04-8930-4C7E-9DFC-DDC4684B52CF}"/>
            </a:ext>
          </a:extLst>
        </xdr:cNvPr>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24493</xdr:rowOff>
    </xdr:to>
    <xdr:cxnSp macro="">
      <xdr:nvCxnSpPr>
        <xdr:cNvPr id="196" name="直線コネクタ 195">
          <a:extLst>
            <a:ext uri="{FF2B5EF4-FFF2-40B4-BE49-F238E27FC236}">
              <a16:creationId xmlns:a16="http://schemas.microsoft.com/office/drawing/2014/main" id="{ACF56C9C-6BDB-4240-8552-41E453A7652F}"/>
            </a:ext>
          </a:extLst>
        </xdr:cNvPr>
        <xdr:cNvCxnSpPr/>
      </xdr:nvCxnSpPr>
      <xdr:spPr>
        <a:xfrm>
          <a:off x="2019300" y="1048131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133713</xdr:rowOff>
    </xdr:from>
    <xdr:to>
      <xdr:col>6</xdr:col>
      <xdr:colOff>38100</xdr:colOff>
      <xdr:row>61</xdr:row>
      <xdr:rowOff>63863</xdr:rowOff>
    </xdr:to>
    <xdr:sp macro="" textlink="">
      <xdr:nvSpPr>
        <xdr:cNvPr id="197" name="楕円 196">
          <a:extLst>
            <a:ext uri="{FF2B5EF4-FFF2-40B4-BE49-F238E27FC236}">
              <a16:creationId xmlns:a16="http://schemas.microsoft.com/office/drawing/2014/main" id="{64742840-A3C2-417E-91B1-B636FBD15CDE}"/>
            </a:ext>
          </a:extLst>
        </xdr:cNvPr>
        <xdr:cNvSpPr/>
      </xdr:nvSpPr>
      <xdr:spPr>
        <a:xfrm>
          <a:off x="1079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22860</xdr:rowOff>
    </xdr:to>
    <xdr:cxnSp macro="">
      <xdr:nvCxnSpPr>
        <xdr:cNvPr id="198" name="直線コネクタ 197">
          <a:extLst>
            <a:ext uri="{FF2B5EF4-FFF2-40B4-BE49-F238E27FC236}">
              <a16:creationId xmlns:a16="http://schemas.microsoft.com/office/drawing/2014/main" id="{87841164-D1D0-424C-B83B-2503BF6DCABC}"/>
            </a:ext>
          </a:extLst>
        </xdr:cNvPr>
        <xdr:cNvCxnSpPr/>
      </xdr:nvCxnSpPr>
      <xdr:spPr>
        <a:xfrm>
          <a:off x="1130300" y="1047151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7EEA151-AD08-4D4B-8D21-C0EA0182963C}"/>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4B7C53A-3460-49B7-BD8C-37E4FF73C91A}"/>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067ABAB-6703-4875-9E3D-68BC2A315D9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5974DA3-6D21-4DE8-81DD-3B2E1DF1D9EB}"/>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119578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ACB1CAD-5BBF-493D-BA6A-D15888778B80}"/>
            </a:ext>
          </a:extLst>
        </xdr:cNvPr>
        <xdr:cNvSpPr txBox="1"/>
      </xdr:nvSpPr>
      <xdr:spPr>
        <a:xfrm>
          <a:off x="3582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1AC4128-A70E-44E5-A645-8A05E67D0B67}"/>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F2F203E-C9E8-4FFF-9A46-3C99408ECFE9}"/>
            </a:ext>
          </a:extLst>
        </xdr:cNvPr>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B777638-2FB0-471D-8DA9-6EFC23FFA3B2}"/>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4F85913-28B9-4197-9457-0949E63333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E2CA9A8-E189-44BE-BBAB-5A0497DD44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0A3782E-0082-42E0-8CF9-05F682B68D4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C6B7813-021C-452B-8BC0-5171F6D8F7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5D5767A-74B0-44C9-83D1-145275CF3C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6BFFE48-C78D-4CF4-A4C1-C02A1E9BF82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0334E86-A4AB-4582-B6AD-BA69941D81A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CC12F48-A7E2-4233-9D4E-A1D7C93E12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561ED88-4053-4D18-AA11-D55B9F6B158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76E6464-3D74-4E5D-B387-7EC2B38426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259B7A2-7B35-4E28-B1DF-7F504F9793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D66300B-563D-4409-8238-AC354DE3392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A31CCD2-EAB6-42B3-94B9-B6E1CB45AB0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36C73995-5116-4847-AAC5-834ACB5B70B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FDFCCDC-9131-4B5C-B326-8791188E57B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3AF2F42-8CF3-42E5-8FB8-784FBA173CB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9008C99-5A9F-40E1-9122-4F91A137AB9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5C0376A-231D-4377-A9D9-F24FB6CA6A5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9928FDA-342F-461A-9B89-8B37D57E744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5BCAA30-697C-41A0-A658-4280A19056E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F5B3BBF-8DB6-4EB9-B425-1B900000F42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AB0B538-996F-44E9-93C3-441D2D054D7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852FE1D-F7D1-42EE-AA61-412EE087A5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6EF9AFB4-F38B-45EC-BA15-72CFE40523DF}"/>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552D367-6DA8-427A-B6DE-C509666214C7}"/>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5E61D045-6FA8-4264-8BCA-47BB9AD76A03}"/>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915EDA3-14A8-4B23-8431-A797325783AA}"/>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28535053-25A2-4045-B785-B7278B9E5C22}"/>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57C1949-B461-4918-8F51-2F31E3FB66E4}"/>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ACEC2DAD-0225-4996-9E68-6FC27BBCAEE6}"/>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53D10714-2DB3-4EA3-BD79-6C98D3549BC8}"/>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676C8B42-CC25-4F57-BD6E-8F08755E0963}"/>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F48FA6DD-63E8-472E-B6F4-7346B9F390BB}"/>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D89CE470-97B2-40DA-8A46-C8A66C0AE6C4}"/>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8B139F5-70FB-49DF-BA0A-4625B85C04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D9301F-D41F-4BA5-A3AD-E49B068CEAC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DE1137E-FA0C-45A1-AED5-FA1DAFD4B4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09133C-19E9-4CAA-91FF-DA93948F25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AB29970-FCBA-4F19-8727-BA7C2502E6B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87044</xdr:rowOff>
    </xdr:from>
    <xdr:to>
      <xdr:col>55</xdr:col>
      <xdr:colOff>50800</xdr:colOff>
      <xdr:row>64</xdr:row>
      <xdr:rowOff>17194</xdr:rowOff>
    </xdr:to>
    <xdr:sp macro="" textlink="">
      <xdr:nvSpPr>
        <xdr:cNvPr id="246" name="楕円 245">
          <a:extLst>
            <a:ext uri="{FF2B5EF4-FFF2-40B4-BE49-F238E27FC236}">
              <a16:creationId xmlns:a16="http://schemas.microsoft.com/office/drawing/2014/main" id="{89353AC4-FE0E-4B8D-BF8D-1D07613906EB}"/>
            </a:ext>
          </a:extLst>
        </xdr:cNvPr>
        <xdr:cNvSpPr/>
      </xdr:nvSpPr>
      <xdr:spPr>
        <a:xfrm>
          <a:off x="10426700" y="108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1971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4BFFC7C-7DD1-4770-B0AB-50FA51532D47}"/>
            </a:ext>
          </a:extLst>
        </xdr:cNvPr>
        <xdr:cNvSpPr txBox="1"/>
      </xdr:nvSpPr>
      <xdr:spPr>
        <a:xfrm>
          <a:off x="10515600" y="1080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90908</xdr:rowOff>
    </xdr:from>
    <xdr:to>
      <xdr:col>50</xdr:col>
      <xdr:colOff>165100</xdr:colOff>
      <xdr:row>64</xdr:row>
      <xdr:rowOff>21058</xdr:rowOff>
    </xdr:to>
    <xdr:sp macro="" textlink="">
      <xdr:nvSpPr>
        <xdr:cNvPr id="248" name="楕円 247">
          <a:extLst>
            <a:ext uri="{FF2B5EF4-FFF2-40B4-BE49-F238E27FC236}">
              <a16:creationId xmlns:a16="http://schemas.microsoft.com/office/drawing/2014/main" id="{8ABA6D9F-F245-42A7-8719-179F4DFB745A}"/>
            </a:ext>
          </a:extLst>
        </xdr:cNvPr>
        <xdr:cNvSpPr/>
      </xdr:nvSpPr>
      <xdr:spPr>
        <a:xfrm>
          <a:off x="9588500" y="108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137844</xdr:rowOff>
    </xdr:from>
    <xdr:to>
      <xdr:col>55</xdr:col>
      <xdr:colOff>0</xdr:colOff>
      <xdr:row>63</xdr:row>
      <xdr:rowOff>141708</xdr:rowOff>
    </xdr:to>
    <xdr:cxnSp macro="">
      <xdr:nvCxnSpPr>
        <xdr:cNvPr id="249" name="直線コネクタ 248">
          <a:extLst>
            <a:ext uri="{FF2B5EF4-FFF2-40B4-BE49-F238E27FC236}">
              <a16:creationId xmlns:a16="http://schemas.microsoft.com/office/drawing/2014/main" id="{6DFFEAC2-07F9-4BB5-A298-CCF56FEF7BB7}"/>
            </a:ext>
          </a:extLst>
        </xdr:cNvPr>
        <xdr:cNvCxnSpPr/>
      </xdr:nvCxnSpPr>
      <xdr:spPr>
        <a:xfrm flipV="1">
          <a:off x="9639300" y="10939194"/>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91462</xdr:rowOff>
    </xdr:from>
    <xdr:to>
      <xdr:col>46</xdr:col>
      <xdr:colOff>38100</xdr:colOff>
      <xdr:row>64</xdr:row>
      <xdr:rowOff>21612</xdr:rowOff>
    </xdr:to>
    <xdr:sp macro="" textlink="">
      <xdr:nvSpPr>
        <xdr:cNvPr id="250" name="楕円 249">
          <a:extLst>
            <a:ext uri="{FF2B5EF4-FFF2-40B4-BE49-F238E27FC236}">
              <a16:creationId xmlns:a16="http://schemas.microsoft.com/office/drawing/2014/main" id="{B3F0A16C-0257-4C33-821C-CD5E14871046}"/>
            </a:ext>
          </a:extLst>
        </xdr:cNvPr>
        <xdr:cNvSpPr/>
      </xdr:nvSpPr>
      <xdr:spPr>
        <a:xfrm>
          <a:off x="8699500" y="108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141708</xdr:rowOff>
    </xdr:from>
    <xdr:to>
      <xdr:col>50</xdr:col>
      <xdr:colOff>114300</xdr:colOff>
      <xdr:row>63</xdr:row>
      <xdr:rowOff>142262</xdr:rowOff>
    </xdr:to>
    <xdr:cxnSp macro="">
      <xdr:nvCxnSpPr>
        <xdr:cNvPr id="251" name="直線コネクタ 250">
          <a:extLst>
            <a:ext uri="{FF2B5EF4-FFF2-40B4-BE49-F238E27FC236}">
              <a16:creationId xmlns:a16="http://schemas.microsoft.com/office/drawing/2014/main" id="{BFD89B47-D68E-47FC-931B-DD6531949C00}"/>
            </a:ext>
          </a:extLst>
        </xdr:cNvPr>
        <xdr:cNvCxnSpPr/>
      </xdr:nvCxnSpPr>
      <xdr:spPr>
        <a:xfrm flipV="1">
          <a:off x="8750300" y="10943058"/>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95192</xdr:rowOff>
    </xdr:from>
    <xdr:to>
      <xdr:col>41</xdr:col>
      <xdr:colOff>101600</xdr:colOff>
      <xdr:row>64</xdr:row>
      <xdr:rowOff>25342</xdr:rowOff>
    </xdr:to>
    <xdr:sp macro="" textlink="">
      <xdr:nvSpPr>
        <xdr:cNvPr id="252" name="楕円 251">
          <a:extLst>
            <a:ext uri="{FF2B5EF4-FFF2-40B4-BE49-F238E27FC236}">
              <a16:creationId xmlns:a16="http://schemas.microsoft.com/office/drawing/2014/main" id="{751AC0C5-88B2-4B63-A256-20C324F3D5FA}"/>
            </a:ext>
          </a:extLst>
        </xdr:cNvPr>
        <xdr:cNvSpPr/>
      </xdr:nvSpPr>
      <xdr:spPr>
        <a:xfrm>
          <a:off x="7810500" y="108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142262</xdr:rowOff>
    </xdr:from>
    <xdr:to>
      <xdr:col>45</xdr:col>
      <xdr:colOff>177800</xdr:colOff>
      <xdr:row>63</xdr:row>
      <xdr:rowOff>145992</xdr:rowOff>
    </xdr:to>
    <xdr:cxnSp macro="">
      <xdr:nvCxnSpPr>
        <xdr:cNvPr id="253" name="直線コネクタ 252">
          <a:extLst>
            <a:ext uri="{FF2B5EF4-FFF2-40B4-BE49-F238E27FC236}">
              <a16:creationId xmlns:a16="http://schemas.microsoft.com/office/drawing/2014/main" id="{9D81F0E0-F2D8-408B-B7D7-98108C17F2C9}"/>
            </a:ext>
          </a:extLst>
        </xdr:cNvPr>
        <xdr:cNvCxnSpPr/>
      </xdr:nvCxnSpPr>
      <xdr:spPr>
        <a:xfrm flipV="1">
          <a:off x="7861300" y="10943612"/>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97799</xdr:rowOff>
    </xdr:from>
    <xdr:to>
      <xdr:col>36</xdr:col>
      <xdr:colOff>165100</xdr:colOff>
      <xdr:row>64</xdr:row>
      <xdr:rowOff>27949</xdr:rowOff>
    </xdr:to>
    <xdr:sp macro="" textlink="">
      <xdr:nvSpPr>
        <xdr:cNvPr id="254" name="楕円 253">
          <a:extLst>
            <a:ext uri="{FF2B5EF4-FFF2-40B4-BE49-F238E27FC236}">
              <a16:creationId xmlns:a16="http://schemas.microsoft.com/office/drawing/2014/main" id="{17AD419B-54A8-4718-9D71-69E583DF5702}"/>
            </a:ext>
          </a:extLst>
        </xdr:cNvPr>
        <xdr:cNvSpPr/>
      </xdr:nvSpPr>
      <xdr:spPr>
        <a:xfrm>
          <a:off x="6921500" y="108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145992</xdr:rowOff>
    </xdr:from>
    <xdr:to>
      <xdr:col>41</xdr:col>
      <xdr:colOff>50800</xdr:colOff>
      <xdr:row>63</xdr:row>
      <xdr:rowOff>148599</xdr:rowOff>
    </xdr:to>
    <xdr:cxnSp macro="">
      <xdr:nvCxnSpPr>
        <xdr:cNvPr id="255" name="直線コネクタ 254">
          <a:extLst>
            <a:ext uri="{FF2B5EF4-FFF2-40B4-BE49-F238E27FC236}">
              <a16:creationId xmlns:a16="http://schemas.microsoft.com/office/drawing/2014/main" id="{E6C3DB29-0C86-4213-BEA6-BEA578181C84}"/>
            </a:ext>
          </a:extLst>
        </xdr:cNvPr>
        <xdr:cNvCxnSpPr/>
      </xdr:nvCxnSpPr>
      <xdr:spPr>
        <a:xfrm flipV="1">
          <a:off x="6972300" y="10947342"/>
          <a:ext cx="889000" cy="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609BD80-6AC0-4985-A2A3-7B05DD5783DE}"/>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538958F-0B66-4731-AD7C-4A0B24209C0D}"/>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1A0296C-FAF8-4A99-9D11-9A1D4AA080CE}"/>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1BB56A1-E08A-4F88-85FA-727A5A8EBCFB}"/>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12185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90324B6-ECB2-4D2E-B44F-7BC744CD060C}"/>
            </a:ext>
          </a:extLst>
        </xdr:cNvPr>
        <xdr:cNvSpPr txBox="1"/>
      </xdr:nvSpPr>
      <xdr:spPr>
        <a:xfrm>
          <a:off x="9327095" y="1098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12739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8237375-44E7-4EC4-98CF-2B18B473BB08}"/>
            </a:ext>
          </a:extLst>
        </xdr:cNvPr>
        <xdr:cNvSpPr txBox="1"/>
      </xdr:nvSpPr>
      <xdr:spPr>
        <a:xfrm>
          <a:off x="8450795" y="1098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16469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16C1E4C-286C-4661-A6C7-F0B036E0515D}"/>
            </a:ext>
          </a:extLst>
        </xdr:cNvPr>
        <xdr:cNvSpPr txBox="1"/>
      </xdr:nvSpPr>
      <xdr:spPr>
        <a:xfrm>
          <a:off x="7561795" y="1098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19076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18376FB-0DAA-4ECE-863E-C3C9D35380E1}"/>
            </a:ext>
          </a:extLst>
        </xdr:cNvPr>
        <xdr:cNvSpPr txBox="1"/>
      </xdr:nvSpPr>
      <xdr:spPr>
        <a:xfrm>
          <a:off x="6672795" y="1099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FED657F-8875-496C-B31B-8D39ABD536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3BDF7E8-380C-4978-9B89-452DDC9A55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68D998E-0C6A-40EE-B36F-142A83D57E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E79B72C-0E18-42D3-B728-98D83D33AD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9D2B64B-75E2-426E-B4D9-A7FC5CBE02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97CCD24-15AA-4971-96F7-407B004523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319D125-84E0-4448-8921-B4E81D95A1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F0BAD79-8C9B-4FD0-8953-A3513791827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2A307C8-5EF2-4E82-9048-DC0C022AC74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6CDF02F-03A8-416C-A066-95B80238F95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73A73F9-20E8-4429-97FA-8E6ABF8D7FB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A025121-34DE-4813-9342-B42B28E2D5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CDE781F-58CC-44A2-9AB7-7B3E2DF2078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6CA59E4-8475-4043-95AC-41AA8E094C4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F7EDCFB-2629-497D-88E4-0A362C73452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89652A4-8398-4174-BC2E-CA28EC87452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03B4C54-BD94-497B-96A7-7499B541A27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F5CA394-9C5F-401F-8583-0139CE1A48A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CCF9948-D0CC-42A6-BFA6-276A1A1C9AD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422D25F-2FBF-42E3-A421-52735BC5967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935FC58-31C7-4EEA-B8D5-0375FCA422B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BEF9F20-B916-4F96-8315-62E82237B5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CC89CBF-FE9C-4D8C-B888-29A5E6024C1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33D9276-F5FB-45C7-8424-32334F56D4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AD284FC-4E62-4072-BD3E-38BD1A8D4C0A}"/>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F4C13DA-6EC7-47E8-8D70-360419C3EF1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2F6D24F-D646-4244-B949-8CB7384E7C1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F3869AC-CDBC-4DE8-BEEF-64C22EFDC799}"/>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87C7BCF0-195A-477C-896F-6461B4731FF6}"/>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B3A77D1-DDF3-4505-B065-C09647C24702}"/>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CF9F071-5671-4F05-B6CA-166F5048789D}"/>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69F79758-1818-48C4-BE51-2A1787C6A6FA}"/>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1C1037FA-069C-4856-84A1-0D3DA2E2B389}"/>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D4729531-1D38-40F8-866B-242EB9541628}"/>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C01D4BC1-E677-4229-BDB0-979B8135AAA7}"/>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8418968-A93D-45C5-85E0-25ACAD186B5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192D140-72A6-413D-95FC-8A5B254D69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E29A060-1A64-496C-B2AE-813EED1DBE2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13B3599-E7C4-4CC2-923C-62DCA17EAF3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A5E6273-2795-4F2B-8467-1C9674C6FA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304" name="楕円 303">
          <a:extLst>
            <a:ext uri="{FF2B5EF4-FFF2-40B4-BE49-F238E27FC236}">
              <a16:creationId xmlns:a16="http://schemas.microsoft.com/office/drawing/2014/main" id="{29FF942F-1163-4660-8C4F-FEEEEA0CE5A7}"/>
            </a:ext>
          </a:extLst>
        </xdr:cNvPr>
        <xdr:cNvSpPr/>
      </xdr:nvSpPr>
      <xdr:spPr>
        <a:xfrm>
          <a:off x="4584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158766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DCFAF31-0DF3-4E5E-A2B6-F4969DC0FA5C}"/>
            </a:ext>
          </a:extLst>
        </xdr:cNvPr>
        <xdr:cNvSpPr txBox="1"/>
      </xdr:nvSpPr>
      <xdr:spPr>
        <a:xfrm>
          <a:off x="4673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99695</xdr:rowOff>
    </xdr:from>
    <xdr:to>
      <xdr:col>20</xdr:col>
      <xdr:colOff>38100</xdr:colOff>
      <xdr:row>82</xdr:row>
      <xdr:rowOff>29845</xdr:rowOff>
    </xdr:to>
    <xdr:sp macro="" textlink="">
      <xdr:nvSpPr>
        <xdr:cNvPr id="306" name="楕円 305">
          <a:extLst>
            <a:ext uri="{FF2B5EF4-FFF2-40B4-BE49-F238E27FC236}">
              <a16:creationId xmlns:a16="http://schemas.microsoft.com/office/drawing/2014/main" id="{A8289091-0660-4702-B589-12F949B6C91D}"/>
            </a:ext>
          </a:extLst>
        </xdr:cNvPr>
        <xdr:cNvSpPr/>
      </xdr:nvSpPr>
      <xdr:spPr>
        <a:xfrm>
          <a:off x="3746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150495</xdr:rowOff>
    </xdr:from>
    <xdr:to>
      <xdr:col>24</xdr:col>
      <xdr:colOff>63500</xdr:colOff>
      <xdr:row>82</xdr:row>
      <xdr:rowOff>15239</xdr:rowOff>
    </xdr:to>
    <xdr:cxnSp macro="">
      <xdr:nvCxnSpPr>
        <xdr:cNvPr id="307" name="直線コネクタ 306">
          <a:extLst>
            <a:ext uri="{FF2B5EF4-FFF2-40B4-BE49-F238E27FC236}">
              <a16:creationId xmlns:a16="http://schemas.microsoft.com/office/drawing/2014/main" id="{9B90DB71-3759-48C6-958F-7C57F49FA3C5}"/>
            </a:ext>
          </a:extLst>
        </xdr:cNvPr>
        <xdr:cNvCxnSpPr/>
      </xdr:nvCxnSpPr>
      <xdr:spPr>
        <a:xfrm>
          <a:off x="3797300" y="140379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69214</xdr:rowOff>
    </xdr:from>
    <xdr:to>
      <xdr:col>15</xdr:col>
      <xdr:colOff>101600</xdr:colOff>
      <xdr:row>81</xdr:row>
      <xdr:rowOff>170814</xdr:rowOff>
    </xdr:to>
    <xdr:sp macro="" textlink="">
      <xdr:nvSpPr>
        <xdr:cNvPr id="308" name="楕円 307">
          <a:extLst>
            <a:ext uri="{FF2B5EF4-FFF2-40B4-BE49-F238E27FC236}">
              <a16:creationId xmlns:a16="http://schemas.microsoft.com/office/drawing/2014/main" id="{F89A3CC3-FAE1-4022-82DC-D781D6C6B2EB}"/>
            </a:ext>
          </a:extLst>
        </xdr:cNvPr>
        <xdr:cNvSpPr/>
      </xdr:nvSpPr>
      <xdr:spPr>
        <a:xfrm>
          <a:off x="2857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120014</xdr:rowOff>
    </xdr:from>
    <xdr:to>
      <xdr:col>19</xdr:col>
      <xdr:colOff>177800</xdr:colOff>
      <xdr:row>81</xdr:row>
      <xdr:rowOff>150495</xdr:rowOff>
    </xdr:to>
    <xdr:cxnSp macro="">
      <xdr:nvCxnSpPr>
        <xdr:cNvPr id="309" name="直線コネクタ 308">
          <a:extLst>
            <a:ext uri="{FF2B5EF4-FFF2-40B4-BE49-F238E27FC236}">
              <a16:creationId xmlns:a16="http://schemas.microsoft.com/office/drawing/2014/main" id="{027BEE98-EB47-4C8C-8EB7-D7CB258F8CBF}"/>
            </a:ext>
          </a:extLst>
        </xdr:cNvPr>
        <xdr:cNvCxnSpPr/>
      </xdr:nvCxnSpPr>
      <xdr:spPr>
        <a:xfrm>
          <a:off x="2908300" y="140074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36830</xdr:rowOff>
    </xdr:from>
    <xdr:to>
      <xdr:col>10</xdr:col>
      <xdr:colOff>165100</xdr:colOff>
      <xdr:row>81</xdr:row>
      <xdr:rowOff>138430</xdr:rowOff>
    </xdr:to>
    <xdr:sp macro="" textlink="">
      <xdr:nvSpPr>
        <xdr:cNvPr id="310" name="楕円 309">
          <a:extLst>
            <a:ext uri="{FF2B5EF4-FFF2-40B4-BE49-F238E27FC236}">
              <a16:creationId xmlns:a16="http://schemas.microsoft.com/office/drawing/2014/main" id="{3796420C-4714-44F3-9A35-589E184F5FF9}"/>
            </a:ext>
          </a:extLst>
        </xdr:cNvPr>
        <xdr:cNvSpPr/>
      </xdr:nvSpPr>
      <xdr:spPr>
        <a:xfrm>
          <a:off x="1968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87630</xdr:rowOff>
    </xdr:from>
    <xdr:to>
      <xdr:col>15</xdr:col>
      <xdr:colOff>50800</xdr:colOff>
      <xdr:row>81</xdr:row>
      <xdr:rowOff>120014</xdr:rowOff>
    </xdr:to>
    <xdr:cxnSp macro="">
      <xdr:nvCxnSpPr>
        <xdr:cNvPr id="311" name="直線コネクタ 310">
          <a:extLst>
            <a:ext uri="{FF2B5EF4-FFF2-40B4-BE49-F238E27FC236}">
              <a16:creationId xmlns:a16="http://schemas.microsoft.com/office/drawing/2014/main" id="{765420A6-1339-4DFB-ACB4-987B9774829D}"/>
            </a:ext>
          </a:extLst>
        </xdr:cNvPr>
        <xdr:cNvCxnSpPr/>
      </xdr:nvCxnSpPr>
      <xdr:spPr>
        <a:xfrm>
          <a:off x="2019300" y="139750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57786</xdr:rowOff>
    </xdr:from>
    <xdr:to>
      <xdr:col>6</xdr:col>
      <xdr:colOff>38100</xdr:colOff>
      <xdr:row>81</xdr:row>
      <xdr:rowOff>159386</xdr:rowOff>
    </xdr:to>
    <xdr:sp macro="" textlink="">
      <xdr:nvSpPr>
        <xdr:cNvPr id="312" name="楕円 311">
          <a:extLst>
            <a:ext uri="{FF2B5EF4-FFF2-40B4-BE49-F238E27FC236}">
              <a16:creationId xmlns:a16="http://schemas.microsoft.com/office/drawing/2014/main" id="{FF72A597-2119-4C22-AA62-C72C95C8F72C}"/>
            </a:ext>
          </a:extLst>
        </xdr:cNvPr>
        <xdr:cNvSpPr/>
      </xdr:nvSpPr>
      <xdr:spPr>
        <a:xfrm>
          <a:off x="1079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87630</xdr:rowOff>
    </xdr:from>
    <xdr:to>
      <xdr:col>10</xdr:col>
      <xdr:colOff>114300</xdr:colOff>
      <xdr:row>81</xdr:row>
      <xdr:rowOff>108586</xdr:rowOff>
    </xdr:to>
    <xdr:cxnSp macro="">
      <xdr:nvCxnSpPr>
        <xdr:cNvPr id="313" name="直線コネクタ 312">
          <a:extLst>
            <a:ext uri="{FF2B5EF4-FFF2-40B4-BE49-F238E27FC236}">
              <a16:creationId xmlns:a16="http://schemas.microsoft.com/office/drawing/2014/main" id="{DDB7CA97-B14A-4060-8579-374FF02E5708}"/>
            </a:ext>
          </a:extLst>
        </xdr:cNvPr>
        <xdr:cNvCxnSpPr/>
      </xdr:nvCxnSpPr>
      <xdr:spPr>
        <a:xfrm flipV="1">
          <a:off x="1130300" y="139750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6C6B492E-B3C1-4EE7-A6BB-DF1E5D0F25B6}"/>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F98A4AC4-ACB3-4735-B2FF-DB3C42CDD6E6}"/>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E2A58363-919D-4777-A061-4C977BB8C076}"/>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18F029B5-C49A-4F0D-ADD1-43FC04853C20}"/>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46372</xdr:rowOff>
    </xdr:from>
    <xdr:ext cx="405111" cy="259045"/>
    <xdr:sp macro="" textlink="">
      <xdr:nvSpPr>
        <xdr:cNvPr id="318" name="n_1mainValue【公営住宅】&#10;有形固定資産減価償却率">
          <a:extLst>
            <a:ext uri="{FF2B5EF4-FFF2-40B4-BE49-F238E27FC236}">
              <a16:creationId xmlns:a16="http://schemas.microsoft.com/office/drawing/2014/main" id="{53A116EC-14BC-4657-B9D4-A62997E40D64}"/>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15891</xdr:rowOff>
    </xdr:from>
    <xdr:ext cx="405111" cy="259045"/>
    <xdr:sp macro="" textlink="">
      <xdr:nvSpPr>
        <xdr:cNvPr id="319" name="n_2mainValue【公営住宅】&#10;有形固定資産減価償却率">
          <a:extLst>
            <a:ext uri="{FF2B5EF4-FFF2-40B4-BE49-F238E27FC236}">
              <a16:creationId xmlns:a16="http://schemas.microsoft.com/office/drawing/2014/main" id="{6B64EA8F-8D4E-4A20-9166-8A9AAB2A0673}"/>
            </a:ext>
          </a:extLst>
        </xdr:cNvPr>
        <xdr:cNvSpPr txBox="1"/>
      </xdr:nvSpPr>
      <xdr:spPr>
        <a:xfrm>
          <a:off x="2705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154957</xdr:rowOff>
    </xdr:from>
    <xdr:ext cx="405111" cy="259045"/>
    <xdr:sp macro="" textlink="">
      <xdr:nvSpPr>
        <xdr:cNvPr id="320" name="n_3mainValue【公営住宅】&#10;有形固定資産減価償却率">
          <a:extLst>
            <a:ext uri="{FF2B5EF4-FFF2-40B4-BE49-F238E27FC236}">
              <a16:creationId xmlns:a16="http://schemas.microsoft.com/office/drawing/2014/main" id="{0E447214-D07E-4F11-A1E1-8DB930F35D93}"/>
            </a:ext>
          </a:extLst>
        </xdr:cNvPr>
        <xdr:cNvSpPr txBox="1"/>
      </xdr:nvSpPr>
      <xdr:spPr>
        <a:xfrm>
          <a:off x="1816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4463</xdr:rowOff>
    </xdr:from>
    <xdr:ext cx="405111" cy="259045"/>
    <xdr:sp macro="" textlink="">
      <xdr:nvSpPr>
        <xdr:cNvPr id="321" name="n_4mainValue【公営住宅】&#10;有形固定資産減価償却率">
          <a:extLst>
            <a:ext uri="{FF2B5EF4-FFF2-40B4-BE49-F238E27FC236}">
              <a16:creationId xmlns:a16="http://schemas.microsoft.com/office/drawing/2014/main" id="{4DC04E08-D4D2-43A6-9C7E-FE64C743206A}"/>
            </a:ext>
          </a:extLst>
        </xdr:cNvPr>
        <xdr:cNvSpPr txBox="1"/>
      </xdr:nvSpPr>
      <xdr:spPr>
        <a:xfrm>
          <a:off x="927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3F6B6F3-8650-416A-85EB-A31F300E8D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1EFE8D8-E380-45B3-96A8-B8D7EF84714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D2906D7-FBCF-4D2B-A3F0-6A351F1CD3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EE424F6-B8AF-41A4-8B55-6B0467B980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5B66165-82C2-4602-89F8-2764B21C3E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CE70177-D495-4666-9A88-2100713BBD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9F52615-FA2F-42F3-8FC4-9E7FD900C80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6A19E51-E0F6-40C7-ADFE-608A29F8B8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C7F6F25-612D-4EAB-AECB-F88A969D02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F308C06-92C8-4509-9E35-93670379A87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59E2978-E67C-4365-B91E-B5E095E827A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F444547-83F2-4FFB-BE89-C59C79C53F0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21A47D5-05A2-4ADB-97F4-82C808205EC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14ADB35-FB4E-4597-AEC2-A7113349A65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80E1EBC-3A3A-40F6-9F62-7F0F3CB3BAD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99FEE2D-0F05-434D-96AD-BACA686BFD1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111D240-3C4C-4975-8D65-A5D17A2271E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260ED88-B527-4116-A6DA-CB07B5F56BA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309E9F2-37FF-4FC4-88FC-9F2D03681B8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5D9A35F0-666E-4440-B937-78FD656FDC5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95D1823-1439-465A-BD2E-AEE1B43A97F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8A505D1-E11A-47C6-BDC2-08B9A00B323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8BF0D92-31C6-4615-ABA9-C4C601C42B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196DABF7-DDCE-408C-ACA6-51FB545133CC}"/>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598CB6D0-4C15-4C19-97C1-8620A1C4ECB2}"/>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3BAAE70B-2DE6-43D9-BB04-772B22B49B55}"/>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2BC5BDCA-6192-4BC3-AF1D-53EBEDE046FB}"/>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2568DC40-937C-415C-B862-2FA27A57D1EA}"/>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50644A52-CE1E-42A1-BA8F-F8407CD2D0A9}"/>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5F4A3F53-D9ED-4DED-862B-8CF138C5F67D}"/>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47614F51-79D7-4BB2-BCCF-C69211ABEB7C}"/>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590099C0-83D8-4F84-B656-809976BB6748}"/>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45974</xdr:rowOff>
    </xdr:from>
    <xdr:to>
      <xdr:col>41</xdr:col>
      <xdr:colOff>101600</xdr:colOff>
      <xdr:row>83</xdr:row>
      <xdr:rowOff>147574</xdr:rowOff>
    </xdr:to>
    <xdr:sp macro="" textlink="">
      <xdr:nvSpPr>
        <xdr:cNvPr id="354" name="フローチャート: 判断 353">
          <a:extLst>
            <a:ext uri="{FF2B5EF4-FFF2-40B4-BE49-F238E27FC236}">
              <a16:creationId xmlns:a16="http://schemas.microsoft.com/office/drawing/2014/main" id="{CA3035C0-C014-40F9-90F7-CF9BB586A84F}"/>
            </a:ext>
          </a:extLst>
        </xdr:cNvPr>
        <xdr:cNvSpPr/>
      </xdr:nvSpPr>
      <xdr:spPr>
        <a:xfrm>
          <a:off x="7810500" y="1427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26543</xdr:rowOff>
    </xdr:from>
    <xdr:to>
      <xdr:col>36</xdr:col>
      <xdr:colOff>165100</xdr:colOff>
      <xdr:row>83</xdr:row>
      <xdr:rowOff>128143</xdr:rowOff>
    </xdr:to>
    <xdr:sp macro="" textlink="">
      <xdr:nvSpPr>
        <xdr:cNvPr id="355" name="フローチャート: 判断 354">
          <a:extLst>
            <a:ext uri="{FF2B5EF4-FFF2-40B4-BE49-F238E27FC236}">
              <a16:creationId xmlns:a16="http://schemas.microsoft.com/office/drawing/2014/main" id="{8E3ABBDD-6A05-41E0-B2CB-EC94C510C478}"/>
            </a:ext>
          </a:extLst>
        </xdr:cNvPr>
        <xdr:cNvSpPr/>
      </xdr:nvSpPr>
      <xdr:spPr>
        <a:xfrm>
          <a:off x="6921500" y="142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2B89447-C93B-4D2D-8FD0-1B25FF331DB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14BD04E-1F30-4717-85A7-8920D408B01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54617CD-FDAC-453F-A2C7-A98E1A0A95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FF9BFCF-9A1A-4621-809A-7DF0FD9EBC2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A9D3F16-1E68-41E6-9BD8-DB3BA7EDBEF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107314</xdr:rowOff>
    </xdr:from>
    <xdr:to>
      <xdr:col>55</xdr:col>
      <xdr:colOff>50800</xdr:colOff>
      <xdr:row>83</xdr:row>
      <xdr:rowOff>37464</xdr:rowOff>
    </xdr:to>
    <xdr:sp macro="" textlink="">
      <xdr:nvSpPr>
        <xdr:cNvPr id="361" name="楕円 360">
          <a:extLst>
            <a:ext uri="{FF2B5EF4-FFF2-40B4-BE49-F238E27FC236}">
              <a16:creationId xmlns:a16="http://schemas.microsoft.com/office/drawing/2014/main" id="{C822F427-3302-4C84-BCDA-649ADF87B2D9}"/>
            </a:ext>
          </a:extLst>
        </xdr:cNvPr>
        <xdr:cNvSpPr/>
      </xdr:nvSpPr>
      <xdr:spPr>
        <a:xfrm>
          <a:off x="10426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130191</xdr:rowOff>
    </xdr:from>
    <xdr:ext cx="469744" cy="259045"/>
    <xdr:sp macro="" textlink="">
      <xdr:nvSpPr>
        <xdr:cNvPr id="362" name="【公営住宅】&#10;一人当たり面積該当値テキスト">
          <a:extLst>
            <a:ext uri="{FF2B5EF4-FFF2-40B4-BE49-F238E27FC236}">
              <a16:creationId xmlns:a16="http://schemas.microsoft.com/office/drawing/2014/main" id="{590ABB86-6DCA-4237-8659-53D22B213AC9}"/>
            </a:ext>
          </a:extLst>
        </xdr:cNvPr>
        <xdr:cNvSpPr txBox="1"/>
      </xdr:nvSpPr>
      <xdr:spPr>
        <a:xfrm>
          <a:off x="10515600" y="1401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115125</xdr:rowOff>
    </xdr:from>
    <xdr:to>
      <xdr:col>50</xdr:col>
      <xdr:colOff>165100</xdr:colOff>
      <xdr:row>83</xdr:row>
      <xdr:rowOff>45275</xdr:rowOff>
    </xdr:to>
    <xdr:sp macro="" textlink="">
      <xdr:nvSpPr>
        <xdr:cNvPr id="363" name="楕円 362">
          <a:extLst>
            <a:ext uri="{FF2B5EF4-FFF2-40B4-BE49-F238E27FC236}">
              <a16:creationId xmlns:a16="http://schemas.microsoft.com/office/drawing/2014/main" id="{190B54A2-4FD1-46AD-B59A-4B0831FDDC70}"/>
            </a:ext>
          </a:extLst>
        </xdr:cNvPr>
        <xdr:cNvSpPr/>
      </xdr:nvSpPr>
      <xdr:spPr>
        <a:xfrm>
          <a:off x="9588500" y="141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158114</xdr:rowOff>
    </xdr:from>
    <xdr:to>
      <xdr:col>55</xdr:col>
      <xdr:colOff>0</xdr:colOff>
      <xdr:row>82</xdr:row>
      <xdr:rowOff>165925</xdr:rowOff>
    </xdr:to>
    <xdr:cxnSp macro="">
      <xdr:nvCxnSpPr>
        <xdr:cNvPr id="364" name="直線コネクタ 363">
          <a:extLst>
            <a:ext uri="{FF2B5EF4-FFF2-40B4-BE49-F238E27FC236}">
              <a16:creationId xmlns:a16="http://schemas.microsoft.com/office/drawing/2014/main" id="{65065327-42D7-4341-892A-A8889F24C780}"/>
            </a:ext>
          </a:extLst>
        </xdr:cNvPr>
        <xdr:cNvCxnSpPr/>
      </xdr:nvCxnSpPr>
      <xdr:spPr>
        <a:xfrm flipV="1">
          <a:off x="9639300" y="14217014"/>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118363</xdr:rowOff>
    </xdr:from>
    <xdr:to>
      <xdr:col>46</xdr:col>
      <xdr:colOff>38100</xdr:colOff>
      <xdr:row>83</xdr:row>
      <xdr:rowOff>48513</xdr:rowOff>
    </xdr:to>
    <xdr:sp macro="" textlink="">
      <xdr:nvSpPr>
        <xdr:cNvPr id="365" name="楕円 364">
          <a:extLst>
            <a:ext uri="{FF2B5EF4-FFF2-40B4-BE49-F238E27FC236}">
              <a16:creationId xmlns:a16="http://schemas.microsoft.com/office/drawing/2014/main" id="{89593488-2EE0-42A6-BA3F-4C3FD30F1FBC}"/>
            </a:ext>
          </a:extLst>
        </xdr:cNvPr>
        <xdr:cNvSpPr/>
      </xdr:nvSpPr>
      <xdr:spPr>
        <a:xfrm>
          <a:off x="8699500" y="1417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165925</xdr:rowOff>
    </xdr:from>
    <xdr:to>
      <xdr:col>50</xdr:col>
      <xdr:colOff>114300</xdr:colOff>
      <xdr:row>82</xdr:row>
      <xdr:rowOff>169163</xdr:rowOff>
    </xdr:to>
    <xdr:cxnSp macro="">
      <xdr:nvCxnSpPr>
        <xdr:cNvPr id="366" name="直線コネクタ 365">
          <a:extLst>
            <a:ext uri="{FF2B5EF4-FFF2-40B4-BE49-F238E27FC236}">
              <a16:creationId xmlns:a16="http://schemas.microsoft.com/office/drawing/2014/main" id="{C7EE8D5E-CD6D-4333-957F-43A49F286F4F}"/>
            </a:ext>
          </a:extLst>
        </xdr:cNvPr>
        <xdr:cNvCxnSpPr/>
      </xdr:nvCxnSpPr>
      <xdr:spPr>
        <a:xfrm flipV="1">
          <a:off x="8750300" y="14224825"/>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125031</xdr:rowOff>
    </xdr:from>
    <xdr:to>
      <xdr:col>41</xdr:col>
      <xdr:colOff>101600</xdr:colOff>
      <xdr:row>83</xdr:row>
      <xdr:rowOff>55181</xdr:rowOff>
    </xdr:to>
    <xdr:sp macro="" textlink="">
      <xdr:nvSpPr>
        <xdr:cNvPr id="367" name="楕円 366">
          <a:extLst>
            <a:ext uri="{FF2B5EF4-FFF2-40B4-BE49-F238E27FC236}">
              <a16:creationId xmlns:a16="http://schemas.microsoft.com/office/drawing/2014/main" id="{6A7F4E1F-D290-4873-9154-48FBC6A12D90}"/>
            </a:ext>
          </a:extLst>
        </xdr:cNvPr>
        <xdr:cNvSpPr/>
      </xdr:nvSpPr>
      <xdr:spPr>
        <a:xfrm>
          <a:off x="7810500" y="141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169163</xdr:rowOff>
    </xdr:from>
    <xdr:to>
      <xdr:col>45</xdr:col>
      <xdr:colOff>177800</xdr:colOff>
      <xdr:row>83</xdr:row>
      <xdr:rowOff>4381</xdr:rowOff>
    </xdr:to>
    <xdr:cxnSp macro="">
      <xdr:nvCxnSpPr>
        <xdr:cNvPr id="368" name="直線コネクタ 367">
          <a:extLst>
            <a:ext uri="{FF2B5EF4-FFF2-40B4-BE49-F238E27FC236}">
              <a16:creationId xmlns:a16="http://schemas.microsoft.com/office/drawing/2014/main" id="{D59BA739-B553-4AA8-876F-90B3780660E7}"/>
            </a:ext>
          </a:extLst>
        </xdr:cNvPr>
        <xdr:cNvCxnSpPr/>
      </xdr:nvCxnSpPr>
      <xdr:spPr>
        <a:xfrm flipV="1">
          <a:off x="7861300" y="1422806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129603</xdr:rowOff>
    </xdr:from>
    <xdr:to>
      <xdr:col>36</xdr:col>
      <xdr:colOff>165100</xdr:colOff>
      <xdr:row>83</xdr:row>
      <xdr:rowOff>59753</xdr:rowOff>
    </xdr:to>
    <xdr:sp macro="" textlink="">
      <xdr:nvSpPr>
        <xdr:cNvPr id="369" name="楕円 368">
          <a:extLst>
            <a:ext uri="{FF2B5EF4-FFF2-40B4-BE49-F238E27FC236}">
              <a16:creationId xmlns:a16="http://schemas.microsoft.com/office/drawing/2014/main" id="{62B0B9CB-BF91-4724-9905-349AF722C691}"/>
            </a:ext>
          </a:extLst>
        </xdr:cNvPr>
        <xdr:cNvSpPr/>
      </xdr:nvSpPr>
      <xdr:spPr>
        <a:xfrm>
          <a:off x="6921500" y="14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4381</xdr:rowOff>
    </xdr:from>
    <xdr:to>
      <xdr:col>41</xdr:col>
      <xdr:colOff>50800</xdr:colOff>
      <xdr:row>83</xdr:row>
      <xdr:rowOff>8953</xdr:rowOff>
    </xdr:to>
    <xdr:cxnSp macro="">
      <xdr:nvCxnSpPr>
        <xdr:cNvPr id="370" name="直線コネクタ 369">
          <a:extLst>
            <a:ext uri="{FF2B5EF4-FFF2-40B4-BE49-F238E27FC236}">
              <a16:creationId xmlns:a16="http://schemas.microsoft.com/office/drawing/2014/main" id="{D55F846C-D536-4C52-A3F4-B16F2D077603}"/>
            </a:ext>
          </a:extLst>
        </xdr:cNvPr>
        <xdr:cNvCxnSpPr/>
      </xdr:nvCxnSpPr>
      <xdr:spPr>
        <a:xfrm flipV="1">
          <a:off x="6972300" y="142347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9C5B39AA-1C1C-4C54-9F06-61DFEC81BD7D}"/>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01BA2498-81F0-4074-A25A-EF887C414EB8}"/>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138701</xdr:rowOff>
    </xdr:from>
    <xdr:ext cx="469744" cy="259045"/>
    <xdr:sp macro="" textlink="">
      <xdr:nvSpPr>
        <xdr:cNvPr id="373" name="n_3aveValue【公営住宅】&#10;一人当たり面積">
          <a:extLst>
            <a:ext uri="{FF2B5EF4-FFF2-40B4-BE49-F238E27FC236}">
              <a16:creationId xmlns:a16="http://schemas.microsoft.com/office/drawing/2014/main" id="{5EEECF6B-25F6-47D9-8DA4-7D3D6AC972A6}"/>
            </a:ext>
          </a:extLst>
        </xdr:cNvPr>
        <xdr:cNvSpPr txBox="1"/>
      </xdr:nvSpPr>
      <xdr:spPr>
        <a:xfrm>
          <a:off x="7626427" y="1436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119270</xdr:rowOff>
    </xdr:from>
    <xdr:ext cx="469744" cy="259045"/>
    <xdr:sp macro="" textlink="">
      <xdr:nvSpPr>
        <xdr:cNvPr id="374" name="n_4aveValue【公営住宅】&#10;一人当たり面積">
          <a:extLst>
            <a:ext uri="{FF2B5EF4-FFF2-40B4-BE49-F238E27FC236}">
              <a16:creationId xmlns:a16="http://schemas.microsoft.com/office/drawing/2014/main" id="{B6FC11FA-1C72-4B04-AB03-C430D2472F79}"/>
            </a:ext>
          </a:extLst>
        </xdr:cNvPr>
        <xdr:cNvSpPr txBox="1"/>
      </xdr:nvSpPr>
      <xdr:spPr>
        <a:xfrm>
          <a:off x="6737427" y="1434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61802</xdr:rowOff>
    </xdr:from>
    <xdr:ext cx="469744" cy="259045"/>
    <xdr:sp macro="" textlink="">
      <xdr:nvSpPr>
        <xdr:cNvPr id="375" name="n_1mainValue【公営住宅】&#10;一人当たり面積">
          <a:extLst>
            <a:ext uri="{FF2B5EF4-FFF2-40B4-BE49-F238E27FC236}">
              <a16:creationId xmlns:a16="http://schemas.microsoft.com/office/drawing/2014/main" id="{FE5B1A74-F3C0-406A-B7AF-1654E30E26E4}"/>
            </a:ext>
          </a:extLst>
        </xdr:cNvPr>
        <xdr:cNvSpPr txBox="1"/>
      </xdr:nvSpPr>
      <xdr:spPr>
        <a:xfrm>
          <a:off x="9391727" y="139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65040</xdr:rowOff>
    </xdr:from>
    <xdr:ext cx="469744" cy="259045"/>
    <xdr:sp macro="" textlink="">
      <xdr:nvSpPr>
        <xdr:cNvPr id="376" name="n_2mainValue【公営住宅】&#10;一人当たり面積">
          <a:extLst>
            <a:ext uri="{FF2B5EF4-FFF2-40B4-BE49-F238E27FC236}">
              <a16:creationId xmlns:a16="http://schemas.microsoft.com/office/drawing/2014/main" id="{B2B79951-9C67-466D-BA7B-2E971E91D26F}"/>
            </a:ext>
          </a:extLst>
        </xdr:cNvPr>
        <xdr:cNvSpPr txBox="1"/>
      </xdr:nvSpPr>
      <xdr:spPr>
        <a:xfrm>
          <a:off x="8515427" y="139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71708</xdr:rowOff>
    </xdr:from>
    <xdr:ext cx="469744" cy="259045"/>
    <xdr:sp macro="" textlink="">
      <xdr:nvSpPr>
        <xdr:cNvPr id="377" name="n_3mainValue【公営住宅】&#10;一人当たり面積">
          <a:extLst>
            <a:ext uri="{FF2B5EF4-FFF2-40B4-BE49-F238E27FC236}">
              <a16:creationId xmlns:a16="http://schemas.microsoft.com/office/drawing/2014/main" id="{9496C1BA-0EBC-4B0F-9598-92C292F1E9D1}"/>
            </a:ext>
          </a:extLst>
        </xdr:cNvPr>
        <xdr:cNvSpPr txBox="1"/>
      </xdr:nvSpPr>
      <xdr:spPr>
        <a:xfrm>
          <a:off x="7626427" y="1395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76280</xdr:rowOff>
    </xdr:from>
    <xdr:ext cx="469744" cy="259045"/>
    <xdr:sp macro="" textlink="">
      <xdr:nvSpPr>
        <xdr:cNvPr id="378" name="n_4mainValue【公営住宅】&#10;一人当たり面積">
          <a:extLst>
            <a:ext uri="{FF2B5EF4-FFF2-40B4-BE49-F238E27FC236}">
              <a16:creationId xmlns:a16="http://schemas.microsoft.com/office/drawing/2014/main" id="{CBAD134E-6256-4BEB-9B3B-DA6D068F79C6}"/>
            </a:ext>
          </a:extLst>
        </xdr:cNvPr>
        <xdr:cNvSpPr txBox="1"/>
      </xdr:nvSpPr>
      <xdr:spPr>
        <a:xfrm>
          <a:off x="6737427" y="13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4E9FFD3-D442-4011-B7AE-8FDC298394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1AB58A6-8B5D-4580-91F4-F2B66FC987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0D2804A-E727-4614-B2D3-1F422313394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4EBFAC4-B664-4477-935F-F0105116A1B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75E3230-BC94-4FCC-82BF-449A6913D6C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D6AA137-C8F5-4684-BC83-3E4D891202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173D879-3E8C-4010-A2C6-8159120123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EA95E5E-C71B-41FA-9564-5802E8F731F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1CC989A0-2B26-41B6-B9A9-A1D407BEB14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99AA5EB-CF55-44C2-8577-ADC0D61276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20B3D937-3FAB-42A5-8AB4-F226C090EE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6402F81C-6A4C-4E5C-8910-FC609FD27E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E2354288-F28F-4BA9-ADEE-3249EE5B85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2453ED4-C9A4-40DF-8978-9309C552A69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26EA527-F86B-44BD-98C5-D9C9CC64BA6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9E53C5DA-76C9-41E6-9A25-B3B29D6D5C3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3B3B529A-5821-49E6-AA83-2B9AA9974B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0F16592-0425-42B8-AE2E-50E7D487C2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702BAFF-815C-4B7A-9332-E3A2D6708D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5BA7D91A-E8C7-44EA-BB85-A85C766535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915638D6-B85B-40EB-AAA5-3DB977EE66E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98CD196-2BC0-49C4-A1E3-4103BFAC64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FCFB075-606D-4311-9562-578992DAE0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FF50EAC-C380-4D94-BB61-3951F9A832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2347EFF-C41B-49FA-9D19-C5B511A1D58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0F63535-EEEC-46A9-AF86-6ABAF7301E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D6569C6-93C4-4659-8B14-494ED1DC05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5F46D97-86B3-4019-976E-5DEB8C97FDD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9D2FB859-9665-4E53-8C96-FE25051411D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C81CE7BD-F4CE-4A85-BDF9-34CBF704E26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EBFA42D-584F-429D-8340-E2B2B9412F1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A5C9C0C7-E694-42F4-81B2-0B7FDF009D8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AFFBE589-80A9-49EC-B801-37B18B87C3E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71B2781A-3468-4AE2-80A2-E046952705E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6A88FC8-BAF7-46F1-86A3-BE294BCF9FF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EB130F3-07C5-4E23-A477-BD8C2829E76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854C378-DB0E-43A3-87BE-7F8301EA1F9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FC4DA40-36B3-4847-BAC2-7209DAB6FF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F073875-F670-4AFF-A9A0-C8B85359E7D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740FD6DD-A721-487C-A9D9-1DA668F5813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65FB8C88-BE39-4303-85F1-78D6B071E339}"/>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473F6689-5F6C-4E43-9F7B-726B3F207BE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BD5A9D37-0840-43A7-9FD2-41848B22325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2B3611DA-89D9-4405-88C0-B82CEA63363D}"/>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E86BDB4A-ACFC-400F-B67F-840312D2CD07}"/>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4B52010F-BA75-4367-9D11-17C285059494}"/>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9869956E-5DAF-4D7E-9516-EEA88384DC0D}"/>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D500F7AF-D718-4E80-871C-2963DEEE1CE7}"/>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B5BE495E-3555-48DA-A09D-A1618B1E6C94}"/>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11483226-377A-4C6C-8779-E191BBED85BC}"/>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107DEC0D-18D7-47F7-8D7A-8DE29006B88F}"/>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3407537-69AC-4996-A037-BDEBA5758F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FAE5421-F33D-407D-BC41-D4F94241C6A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5ABE782-9999-48B3-B04D-6D55E5AFBDD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5867A43-A99C-4A9B-BAC1-837744A879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D498809-1DC4-4893-B4DB-64E56F61A8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160655</xdr:rowOff>
    </xdr:from>
    <xdr:to>
      <xdr:col>85</xdr:col>
      <xdr:colOff>177800</xdr:colOff>
      <xdr:row>36</xdr:row>
      <xdr:rowOff>90805</xdr:rowOff>
    </xdr:to>
    <xdr:sp macro="" textlink="">
      <xdr:nvSpPr>
        <xdr:cNvPr id="435" name="楕円 434">
          <a:extLst>
            <a:ext uri="{FF2B5EF4-FFF2-40B4-BE49-F238E27FC236}">
              <a16:creationId xmlns:a16="http://schemas.microsoft.com/office/drawing/2014/main" id="{EB06DC56-3008-4F9F-974F-3C11CDEAAE2C}"/>
            </a:ext>
          </a:extLst>
        </xdr:cNvPr>
        <xdr:cNvSpPr/>
      </xdr:nvSpPr>
      <xdr:spPr>
        <a:xfrm>
          <a:off x="16268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12082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08F3E46-60C0-4F5E-AE5A-4A84BD044F78}"/>
            </a:ext>
          </a:extLst>
        </xdr:cNvPr>
        <xdr:cNvSpPr txBox="1"/>
      </xdr:nvSpPr>
      <xdr:spPr>
        <a:xfrm>
          <a:off x="16357600"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120650</xdr:rowOff>
    </xdr:from>
    <xdr:to>
      <xdr:col>81</xdr:col>
      <xdr:colOff>101600</xdr:colOff>
      <xdr:row>36</xdr:row>
      <xdr:rowOff>50800</xdr:rowOff>
    </xdr:to>
    <xdr:sp macro="" textlink="">
      <xdr:nvSpPr>
        <xdr:cNvPr id="437" name="楕円 436">
          <a:extLst>
            <a:ext uri="{FF2B5EF4-FFF2-40B4-BE49-F238E27FC236}">
              <a16:creationId xmlns:a16="http://schemas.microsoft.com/office/drawing/2014/main" id="{C4D374F6-76C6-4866-91B6-081AE4AE99A8}"/>
            </a:ext>
          </a:extLst>
        </xdr:cNvPr>
        <xdr:cNvSpPr/>
      </xdr:nvSpPr>
      <xdr:spPr>
        <a:xfrm>
          <a:off x="15430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0</xdr:rowOff>
    </xdr:from>
    <xdr:to>
      <xdr:col>85</xdr:col>
      <xdr:colOff>127000</xdr:colOff>
      <xdr:row>36</xdr:row>
      <xdr:rowOff>40005</xdr:rowOff>
    </xdr:to>
    <xdr:cxnSp macro="">
      <xdr:nvCxnSpPr>
        <xdr:cNvPr id="438" name="直線コネクタ 437">
          <a:extLst>
            <a:ext uri="{FF2B5EF4-FFF2-40B4-BE49-F238E27FC236}">
              <a16:creationId xmlns:a16="http://schemas.microsoft.com/office/drawing/2014/main" id="{38DC66A1-CF7A-408F-B4FA-0E7F2DAF1774}"/>
            </a:ext>
          </a:extLst>
        </xdr:cNvPr>
        <xdr:cNvCxnSpPr/>
      </xdr:nvCxnSpPr>
      <xdr:spPr>
        <a:xfrm>
          <a:off x="15481300" y="61722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95885</xdr:rowOff>
    </xdr:from>
    <xdr:to>
      <xdr:col>76</xdr:col>
      <xdr:colOff>165100</xdr:colOff>
      <xdr:row>36</xdr:row>
      <xdr:rowOff>26035</xdr:rowOff>
    </xdr:to>
    <xdr:sp macro="" textlink="">
      <xdr:nvSpPr>
        <xdr:cNvPr id="439" name="楕円 438">
          <a:extLst>
            <a:ext uri="{FF2B5EF4-FFF2-40B4-BE49-F238E27FC236}">
              <a16:creationId xmlns:a16="http://schemas.microsoft.com/office/drawing/2014/main" id="{E3C37433-9B7E-4E49-A0E8-EA75904BE86D}"/>
            </a:ext>
          </a:extLst>
        </xdr:cNvPr>
        <xdr:cNvSpPr/>
      </xdr:nvSpPr>
      <xdr:spPr>
        <a:xfrm>
          <a:off x="14541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146685</xdr:rowOff>
    </xdr:from>
    <xdr:to>
      <xdr:col>81</xdr:col>
      <xdr:colOff>50800</xdr:colOff>
      <xdr:row>36</xdr:row>
      <xdr:rowOff>0</xdr:rowOff>
    </xdr:to>
    <xdr:cxnSp macro="">
      <xdr:nvCxnSpPr>
        <xdr:cNvPr id="440" name="直線コネクタ 439">
          <a:extLst>
            <a:ext uri="{FF2B5EF4-FFF2-40B4-BE49-F238E27FC236}">
              <a16:creationId xmlns:a16="http://schemas.microsoft.com/office/drawing/2014/main" id="{F124B125-502B-44B9-9911-3E6DA59DC1E6}"/>
            </a:ext>
          </a:extLst>
        </xdr:cNvPr>
        <xdr:cNvCxnSpPr/>
      </xdr:nvCxnSpPr>
      <xdr:spPr>
        <a:xfrm>
          <a:off x="14592300" y="61474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57785</xdr:rowOff>
    </xdr:from>
    <xdr:to>
      <xdr:col>72</xdr:col>
      <xdr:colOff>38100</xdr:colOff>
      <xdr:row>35</xdr:row>
      <xdr:rowOff>159385</xdr:rowOff>
    </xdr:to>
    <xdr:sp macro="" textlink="">
      <xdr:nvSpPr>
        <xdr:cNvPr id="441" name="楕円 440">
          <a:extLst>
            <a:ext uri="{FF2B5EF4-FFF2-40B4-BE49-F238E27FC236}">
              <a16:creationId xmlns:a16="http://schemas.microsoft.com/office/drawing/2014/main" id="{5822E302-3C20-462D-AE26-04A393AA72E9}"/>
            </a:ext>
          </a:extLst>
        </xdr:cNvPr>
        <xdr:cNvSpPr/>
      </xdr:nvSpPr>
      <xdr:spPr>
        <a:xfrm>
          <a:off x="13652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108585</xdr:rowOff>
    </xdr:from>
    <xdr:to>
      <xdr:col>76</xdr:col>
      <xdr:colOff>114300</xdr:colOff>
      <xdr:row>35</xdr:row>
      <xdr:rowOff>146685</xdr:rowOff>
    </xdr:to>
    <xdr:cxnSp macro="">
      <xdr:nvCxnSpPr>
        <xdr:cNvPr id="442" name="直線コネクタ 441">
          <a:extLst>
            <a:ext uri="{FF2B5EF4-FFF2-40B4-BE49-F238E27FC236}">
              <a16:creationId xmlns:a16="http://schemas.microsoft.com/office/drawing/2014/main" id="{32F96D5B-C23C-44F9-8908-DFE17508595B}"/>
            </a:ext>
          </a:extLst>
        </xdr:cNvPr>
        <xdr:cNvCxnSpPr/>
      </xdr:nvCxnSpPr>
      <xdr:spPr>
        <a:xfrm>
          <a:off x="13703300" y="6109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90170</xdr:rowOff>
    </xdr:from>
    <xdr:to>
      <xdr:col>67</xdr:col>
      <xdr:colOff>101600</xdr:colOff>
      <xdr:row>36</xdr:row>
      <xdr:rowOff>20320</xdr:rowOff>
    </xdr:to>
    <xdr:sp macro="" textlink="">
      <xdr:nvSpPr>
        <xdr:cNvPr id="443" name="楕円 442">
          <a:extLst>
            <a:ext uri="{FF2B5EF4-FFF2-40B4-BE49-F238E27FC236}">
              <a16:creationId xmlns:a16="http://schemas.microsoft.com/office/drawing/2014/main" id="{18ED9DEC-ED74-4D38-B347-640C3002418C}"/>
            </a:ext>
          </a:extLst>
        </xdr:cNvPr>
        <xdr:cNvSpPr/>
      </xdr:nvSpPr>
      <xdr:spPr>
        <a:xfrm>
          <a:off x="12763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108585</xdr:rowOff>
    </xdr:from>
    <xdr:to>
      <xdr:col>71</xdr:col>
      <xdr:colOff>177800</xdr:colOff>
      <xdr:row>35</xdr:row>
      <xdr:rowOff>140970</xdr:rowOff>
    </xdr:to>
    <xdr:cxnSp macro="">
      <xdr:nvCxnSpPr>
        <xdr:cNvPr id="444" name="直線コネクタ 443">
          <a:extLst>
            <a:ext uri="{FF2B5EF4-FFF2-40B4-BE49-F238E27FC236}">
              <a16:creationId xmlns:a16="http://schemas.microsoft.com/office/drawing/2014/main" id="{BF19AEE6-ED5B-42B2-9D52-3C117B3D80F0}"/>
            </a:ext>
          </a:extLst>
        </xdr:cNvPr>
        <xdr:cNvCxnSpPr/>
      </xdr:nvCxnSpPr>
      <xdr:spPr>
        <a:xfrm flipV="1">
          <a:off x="12814300" y="61093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1CE35853-AB43-4AEF-8160-B9E2E05F5382}"/>
            </a:ext>
          </a:extLst>
        </xdr:cNvPr>
        <xdr:cNvSpPr txBox="1"/>
      </xdr:nvSpPr>
      <xdr:spPr>
        <a:xfrm>
          <a:off x="152660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74219977-8AD2-418E-8368-0789528BDE3F}"/>
            </a:ext>
          </a:extLst>
        </xdr:cNvPr>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110507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5A8C1E6-D4D0-49A9-85DD-2144313129E7}"/>
            </a:ext>
          </a:extLst>
        </xdr:cNvPr>
        <xdr:cNvSpPr txBox="1"/>
      </xdr:nvSpPr>
      <xdr:spPr>
        <a:xfrm>
          <a:off x="13500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97172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C6B33C4A-8DC3-4D4F-8718-FF587F43CE0C}"/>
            </a:ext>
          </a:extLst>
        </xdr:cNvPr>
        <xdr:cNvSpPr txBox="1"/>
      </xdr:nvSpPr>
      <xdr:spPr>
        <a:xfrm>
          <a:off x="1261174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67327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E73AF87A-6440-496D-A3BA-A9BCF9F3F65B}"/>
            </a:ext>
          </a:extLst>
        </xdr:cNvPr>
        <xdr:cNvSpPr txBox="1"/>
      </xdr:nvSpPr>
      <xdr:spPr>
        <a:xfrm>
          <a:off x="15266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42562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5AF0DC09-80C6-4572-9CDD-6E4208C38D04}"/>
            </a:ext>
          </a:extLst>
        </xdr:cNvPr>
        <xdr:cNvSpPr txBox="1"/>
      </xdr:nvSpPr>
      <xdr:spPr>
        <a:xfrm>
          <a:off x="14389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4462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2ADBDCFE-9FA5-4C09-9658-8E1DB05280E2}"/>
            </a:ext>
          </a:extLst>
        </xdr:cNvPr>
        <xdr:cNvSpPr txBox="1"/>
      </xdr:nvSpPr>
      <xdr:spPr>
        <a:xfrm>
          <a:off x="13500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36847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DAD5BDD-C599-496C-A172-054B5D393B41}"/>
            </a:ext>
          </a:extLst>
        </xdr:cNvPr>
        <xdr:cNvSpPr txBox="1"/>
      </xdr:nvSpPr>
      <xdr:spPr>
        <a:xfrm>
          <a:off x="12611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AA86F3C-6CEA-4ACA-852D-872593E8594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E21FB88-48E3-428A-BA48-E763DF6138A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DA83D146-45F6-429B-AE21-06AA1B28EA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1147A9F2-98A8-46B1-AF17-5C73B03418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CC1949C-7E70-4558-A4CC-C6767226AC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8DCD818-2664-4FAD-8233-96332ABEC53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857D953-2EE1-4644-9E5F-67EC4B428A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C19CFA28-B7BE-4F90-9E0D-D9FB503245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00CDE9F-F91D-4309-A7B6-455E640B97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5667AC5-0681-454A-AD48-3AA0C97F17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FCF3BC0A-2451-4DEB-B15A-74B03DCA17C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FB99F8A1-FED5-425D-993F-6AED8BFDC91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AB1F089E-CE1A-4534-99AF-76E08D6BEEE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889D5765-F697-4C09-91BC-975CE3654E1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D58F046F-6992-469F-901D-26C95749EDA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C93F6E31-0E07-44E4-A288-B77A327BE1A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ACA5A27B-81C8-400F-B9C6-7934968C21E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F46D6C05-6DAC-48E4-A11C-12ADFE4C7ED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880D571-9A7E-4B02-8C94-FC88812726E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3D44FA17-EB42-4EF3-B118-C1EE2960412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9DDEE79-DE90-400C-9227-858686A461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9F3FB5E-903C-48EB-BA39-F805CC624C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ABB0B76-19C4-4353-8A51-53D5C684BEF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DBB51A20-5FED-4D58-8F3F-D0B9DA0BFC82}"/>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7E1BA5B0-B2FE-42C0-9247-D285BF65A06F}"/>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2A9E72D6-7398-46BA-863C-CF62B5025959}"/>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CF09B1C3-3754-42F9-9CD2-88A56743A5E1}"/>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F4A6BBE2-AE15-49A6-82E6-6F269CA06EB9}"/>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39D6E5A1-F4DB-452D-B48B-7C4C2F854205}"/>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A2D58540-3CE8-42D2-9574-EC1FCD7C5345}"/>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6C6D0BDC-6153-4805-883E-5C90BF6DA4FB}"/>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E2793AA1-FF87-4207-B1FE-AC100DCA2DB5}"/>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76200</xdr:rowOff>
    </xdr:from>
    <xdr:to>
      <xdr:col>102</xdr:col>
      <xdr:colOff>165100</xdr:colOff>
      <xdr:row>40</xdr:row>
      <xdr:rowOff>6350</xdr:rowOff>
    </xdr:to>
    <xdr:sp macro="" textlink="">
      <xdr:nvSpPr>
        <xdr:cNvPr id="485" name="フローチャート: 判断 484">
          <a:extLst>
            <a:ext uri="{FF2B5EF4-FFF2-40B4-BE49-F238E27FC236}">
              <a16:creationId xmlns:a16="http://schemas.microsoft.com/office/drawing/2014/main" id="{DEC15861-ABE4-4249-B0F6-DD91CC723BDA}"/>
            </a:ext>
          </a:extLst>
        </xdr:cNvPr>
        <xdr:cNvSpPr/>
      </xdr:nvSpPr>
      <xdr:spPr>
        <a:xfrm>
          <a:off x="19494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71120</xdr:rowOff>
    </xdr:from>
    <xdr:to>
      <xdr:col>98</xdr:col>
      <xdr:colOff>38100</xdr:colOff>
      <xdr:row>40</xdr:row>
      <xdr:rowOff>1270</xdr:rowOff>
    </xdr:to>
    <xdr:sp macro="" textlink="">
      <xdr:nvSpPr>
        <xdr:cNvPr id="486" name="フローチャート: 判断 485">
          <a:extLst>
            <a:ext uri="{FF2B5EF4-FFF2-40B4-BE49-F238E27FC236}">
              <a16:creationId xmlns:a16="http://schemas.microsoft.com/office/drawing/2014/main" id="{B46B6760-68AD-40EF-B103-9A29294D904D}"/>
            </a:ext>
          </a:extLst>
        </xdr:cNvPr>
        <xdr:cNvSpPr/>
      </xdr:nvSpPr>
      <xdr:spPr>
        <a:xfrm>
          <a:off x="18605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DA29D69-FB2F-47B3-94C9-6B5C5D3E2A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DD09BFD-00BC-4278-9D46-D262D20EA4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E69CCCF-7929-4B1F-A9AC-50A572B4B3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8A67210-CB39-454E-A67A-EF57DD055CF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6A51B58-521A-4D01-85C8-C57764846A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142240</xdr:rowOff>
    </xdr:from>
    <xdr:to>
      <xdr:col>116</xdr:col>
      <xdr:colOff>114300</xdr:colOff>
      <xdr:row>40</xdr:row>
      <xdr:rowOff>72390</xdr:rowOff>
    </xdr:to>
    <xdr:sp macro="" textlink="">
      <xdr:nvSpPr>
        <xdr:cNvPr id="492" name="楕円 491">
          <a:extLst>
            <a:ext uri="{FF2B5EF4-FFF2-40B4-BE49-F238E27FC236}">
              <a16:creationId xmlns:a16="http://schemas.microsoft.com/office/drawing/2014/main" id="{B1EEDCEF-1CD3-49AE-ABB5-2C2C2EB93A41}"/>
            </a:ext>
          </a:extLst>
        </xdr:cNvPr>
        <xdr:cNvSpPr/>
      </xdr:nvSpPr>
      <xdr:spPr>
        <a:xfrm>
          <a:off x="22110700" y="68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120667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FE466B0F-6CC6-49CD-8E9C-7EF6A8EB4B76}"/>
            </a:ext>
          </a:extLst>
        </xdr:cNvPr>
        <xdr:cNvSpPr txBox="1"/>
      </xdr:nvSpPr>
      <xdr:spPr>
        <a:xfrm>
          <a:off x="22199600" y="68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147320</xdr:rowOff>
    </xdr:from>
    <xdr:to>
      <xdr:col>112</xdr:col>
      <xdr:colOff>38100</xdr:colOff>
      <xdr:row>40</xdr:row>
      <xdr:rowOff>77470</xdr:rowOff>
    </xdr:to>
    <xdr:sp macro="" textlink="">
      <xdr:nvSpPr>
        <xdr:cNvPr id="494" name="楕円 493">
          <a:extLst>
            <a:ext uri="{FF2B5EF4-FFF2-40B4-BE49-F238E27FC236}">
              <a16:creationId xmlns:a16="http://schemas.microsoft.com/office/drawing/2014/main" id="{D4D0AA64-D8DD-4B52-BC69-C0075E4D5289}"/>
            </a:ext>
          </a:extLst>
        </xdr:cNvPr>
        <xdr:cNvSpPr/>
      </xdr:nvSpPr>
      <xdr:spPr>
        <a:xfrm>
          <a:off x="21272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21590</xdr:rowOff>
    </xdr:from>
    <xdr:to>
      <xdr:col>116</xdr:col>
      <xdr:colOff>63500</xdr:colOff>
      <xdr:row>40</xdr:row>
      <xdr:rowOff>26670</xdr:rowOff>
    </xdr:to>
    <xdr:cxnSp macro="">
      <xdr:nvCxnSpPr>
        <xdr:cNvPr id="495" name="直線コネクタ 494">
          <a:extLst>
            <a:ext uri="{FF2B5EF4-FFF2-40B4-BE49-F238E27FC236}">
              <a16:creationId xmlns:a16="http://schemas.microsoft.com/office/drawing/2014/main" id="{09C5FD53-9BF8-4B94-B42B-4C132C0BFADC}"/>
            </a:ext>
          </a:extLst>
        </xdr:cNvPr>
        <xdr:cNvCxnSpPr/>
      </xdr:nvCxnSpPr>
      <xdr:spPr>
        <a:xfrm flipV="1">
          <a:off x="21323300" y="687959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148590</xdr:rowOff>
    </xdr:from>
    <xdr:to>
      <xdr:col>107</xdr:col>
      <xdr:colOff>101600</xdr:colOff>
      <xdr:row>40</xdr:row>
      <xdr:rowOff>78740</xdr:rowOff>
    </xdr:to>
    <xdr:sp macro="" textlink="">
      <xdr:nvSpPr>
        <xdr:cNvPr id="496" name="楕円 495">
          <a:extLst>
            <a:ext uri="{FF2B5EF4-FFF2-40B4-BE49-F238E27FC236}">
              <a16:creationId xmlns:a16="http://schemas.microsoft.com/office/drawing/2014/main" id="{EA67F19A-7557-4BEA-A12C-4F195AE02C09}"/>
            </a:ext>
          </a:extLst>
        </xdr:cNvPr>
        <xdr:cNvSpPr/>
      </xdr:nvSpPr>
      <xdr:spPr>
        <a:xfrm>
          <a:off x="203835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26670</xdr:rowOff>
    </xdr:from>
    <xdr:to>
      <xdr:col>111</xdr:col>
      <xdr:colOff>177800</xdr:colOff>
      <xdr:row>40</xdr:row>
      <xdr:rowOff>27940</xdr:rowOff>
    </xdr:to>
    <xdr:cxnSp macro="">
      <xdr:nvCxnSpPr>
        <xdr:cNvPr id="497" name="直線コネクタ 496">
          <a:extLst>
            <a:ext uri="{FF2B5EF4-FFF2-40B4-BE49-F238E27FC236}">
              <a16:creationId xmlns:a16="http://schemas.microsoft.com/office/drawing/2014/main" id="{0C4F47BB-C3D0-4212-A0B0-4A269514FA7A}"/>
            </a:ext>
          </a:extLst>
        </xdr:cNvPr>
        <xdr:cNvCxnSpPr/>
      </xdr:nvCxnSpPr>
      <xdr:spPr>
        <a:xfrm flipV="1">
          <a:off x="20434300" y="68846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98" name="楕円 497">
          <a:extLst>
            <a:ext uri="{FF2B5EF4-FFF2-40B4-BE49-F238E27FC236}">
              <a16:creationId xmlns:a16="http://schemas.microsoft.com/office/drawing/2014/main" id="{ECC89BE2-3E16-4578-8D17-67F293132614}"/>
            </a:ext>
          </a:extLst>
        </xdr:cNvPr>
        <xdr:cNvSpPr/>
      </xdr:nvSpPr>
      <xdr:spPr>
        <a:xfrm>
          <a:off x="194945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27940</xdr:rowOff>
    </xdr:from>
    <xdr:to>
      <xdr:col>107</xdr:col>
      <xdr:colOff>50800</xdr:colOff>
      <xdr:row>40</xdr:row>
      <xdr:rowOff>31750</xdr:rowOff>
    </xdr:to>
    <xdr:cxnSp macro="">
      <xdr:nvCxnSpPr>
        <xdr:cNvPr id="499" name="直線コネクタ 498">
          <a:extLst>
            <a:ext uri="{FF2B5EF4-FFF2-40B4-BE49-F238E27FC236}">
              <a16:creationId xmlns:a16="http://schemas.microsoft.com/office/drawing/2014/main" id="{C1CB5546-1080-44AC-9ED1-98D57783719E}"/>
            </a:ext>
          </a:extLst>
        </xdr:cNvPr>
        <xdr:cNvCxnSpPr/>
      </xdr:nvCxnSpPr>
      <xdr:spPr>
        <a:xfrm flipV="1">
          <a:off x="19545300" y="6885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00" name="楕円 499">
          <a:extLst>
            <a:ext uri="{FF2B5EF4-FFF2-40B4-BE49-F238E27FC236}">
              <a16:creationId xmlns:a16="http://schemas.microsoft.com/office/drawing/2014/main" id="{B0F746E4-6FD3-47B9-86E3-C58E45B6DCD6}"/>
            </a:ext>
          </a:extLst>
        </xdr:cNvPr>
        <xdr:cNvSpPr/>
      </xdr:nvSpPr>
      <xdr:spPr>
        <a:xfrm>
          <a:off x="18605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31750</xdr:rowOff>
    </xdr:from>
    <xdr:to>
      <xdr:col>102</xdr:col>
      <xdr:colOff>114300</xdr:colOff>
      <xdr:row>40</xdr:row>
      <xdr:rowOff>34290</xdr:rowOff>
    </xdr:to>
    <xdr:cxnSp macro="">
      <xdr:nvCxnSpPr>
        <xdr:cNvPr id="501" name="直線コネクタ 500">
          <a:extLst>
            <a:ext uri="{FF2B5EF4-FFF2-40B4-BE49-F238E27FC236}">
              <a16:creationId xmlns:a16="http://schemas.microsoft.com/office/drawing/2014/main" id="{A6FD3E57-FE78-4E5F-9564-662214D45B25}"/>
            </a:ext>
          </a:extLst>
        </xdr:cNvPr>
        <xdr:cNvCxnSpPr/>
      </xdr:nvCxnSpPr>
      <xdr:spPr>
        <a:xfrm flipV="1">
          <a:off x="18656300" y="6889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AE659714-D52E-4C8A-A03D-94BF96AB2F36}"/>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380F4913-EAF0-4F23-89BC-7FB29FB8F7A7}"/>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22877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B3EC6112-7124-4421-BF3D-309C4B8AA229}"/>
            </a:ext>
          </a:extLst>
        </xdr:cNvPr>
        <xdr:cNvSpPr txBox="1"/>
      </xdr:nvSpPr>
      <xdr:spPr>
        <a:xfrm>
          <a:off x="1931042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17797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8F2B2B39-B933-4E39-B22F-A6498512C759}"/>
            </a:ext>
          </a:extLst>
        </xdr:cNvPr>
        <xdr:cNvSpPr txBox="1"/>
      </xdr:nvSpPr>
      <xdr:spPr>
        <a:xfrm>
          <a:off x="18421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68597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5286581A-B65D-4C79-9B6A-C18EA0374445}"/>
            </a:ext>
          </a:extLst>
        </xdr:cNvPr>
        <xdr:cNvSpPr txBox="1"/>
      </xdr:nvSpPr>
      <xdr:spPr>
        <a:xfrm>
          <a:off x="210757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69867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D414D4CD-47A8-4304-AE67-2F8559F272A4}"/>
            </a:ext>
          </a:extLst>
        </xdr:cNvPr>
        <xdr:cNvSpPr txBox="1"/>
      </xdr:nvSpPr>
      <xdr:spPr>
        <a:xfrm>
          <a:off x="20199427"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F6486DE-A0F3-4B20-8727-E501BB3BC782}"/>
            </a:ext>
          </a:extLst>
        </xdr:cNvPr>
        <xdr:cNvSpPr txBox="1"/>
      </xdr:nvSpPr>
      <xdr:spPr>
        <a:xfrm>
          <a:off x="19310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DDA008B-9C35-4C8D-BBD9-816409AE8501}"/>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253A9195-4BAA-455E-8811-654F29B1B7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EE4BB3A5-7C0C-4D91-833A-CB2A2FE9F1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6906F277-388A-432D-B58B-62F0C0945C7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74B5C3D6-B309-4DEB-8F65-1D2A8469A0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D52C79E6-3927-4CC8-AF49-09EF8E62746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E958A6C5-01CF-40F0-ADF7-B7D122D326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23771D2D-F741-4D15-8815-A86CDFD2B43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A9ECE135-556F-447A-948D-E36A6107080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9C77A61-6EBD-40F5-A447-5B2B537382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033B189-CFFB-4A0B-85D2-4CB75B5C5F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60F417B-FED3-442B-B838-3586B226DCA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18E6124-DCF0-45F5-B584-E882A6F2280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ACD052DC-7293-4736-BA07-62A6237EF6C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E0F64DA4-C372-46FE-BAA5-A00CD3B8E8B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CA23EECF-6989-4429-A0F1-5620587DBB9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4D9114CF-991F-4C5C-B3F3-239BF923CD0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AB34666-2A4F-4A4F-B013-4E100FB7725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EC29519B-F387-4124-954B-0159A260069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F246BFF7-91B4-4B47-B274-539CB9C2517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6DA9783-84F3-4403-B97F-5C9463F2DFA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F3CE8D7-9B31-4C4D-8D47-1D931D332E3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7DE3051-0CC4-4092-AA2E-506FD5C76F8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C23DCCD2-6BC7-45F8-9947-46595CAB291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AAB848B-9063-4299-8BA2-2ECC0A0A7C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3B978A72-FE42-4777-804B-2D7F22ACCB55}"/>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1BF81D4-DD80-4425-8140-DF53CE2EDCB3}"/>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930F5661-8688-4E3A-A037-D19D9F93515D}"/>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7D8594F-D68D-4FC2-AD38-A7803696DB37}"/>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25C26CF1-6146-48CE-86C0-8574C94B1417}"/>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0A53751-5BB3-4CD6-B8B1-16F60E24BD80}"/>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5BF57F76-53F6-4D6B-96CF-B46C22F20EF3}"/>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C7BEDECF-8F7A-4270-AB7A-425CFA6BB35D}"/>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F0183430-F917-484E-B72B-CFEB16367E2F}"/>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E57AB864-30DA-428A-AE5A-3A7F1BD549FD}"/>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7618E7F0-7466-4F4F-8B1E-B120F0F927F1}"/>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CDF6291-9954-46F8-A50B-E35840DE444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8770D36-981E-46FE-B34A-1BE7CDA700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B8CF751-27E2-43A8-B96D-B51AF926C7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0951A27-103D-4C1A-9EA9-3448B50E02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49A2DD6-6017-4FF1-93D8-807EA57907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34925</xdr:rowOff>
    </xdr:from>
    <xdr:to>
      <xdr:col>85</xdr:col>
      <xdr:colOff>177800</xdr:colOff>
      <xdr:row>63</xdr:row>
      <xdr:rowOff>136525</xdr:rowOff>
    </xdr:to>
    <xdr:sp macro="" textlink="">
      <xdr:nvSpPr>
        <xdr:cNvPr id="550" name="楕円 549">
          <a:extLst>
            <a:ext uri="{FF2B5EF4-FFF2-40B4-BE49-F238E27FC236}">
              <a16:creationId xmlns:a16="http://schemas.microsoft.com/office/drawing/2014/main" id="{15B9D934-44A9-489F-BADD-94EE5A19CFD4}"/>
            </a:ext>
          </a:extLst>
        </xdr:cNvPr>
        <xdr:cNvSpPr/>
      </xdr:nvSpPr>
      <xdr:spPr>
        <a:xfrm>
          <a:off x="162687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121302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D21BC336-3F07-48BD-9C72-D025F16FE119}"/>
            </a:ext>
          </a:extLst>
        </xdr:cNvPr>
        <xdr:cNvSpPr txBox="1"/>
      </xdr:nvSpPr>
      <xdr:spPr>
        <a:xfrm>
          <a:off x="16357600" y="1075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15875</xdr:rowOff>
    </xdr:from>
    <xdr:to>
      <xdr:col>81</xdr:col>
      <xdr:colOff>101600</xdr:colOff>
      <xdr:row>63</xdr:row>
      <xdr:rowOff>117475</xdr:rowOff>
    </xdr:to>
    <xdr:sp macro="" textlink="">
      <xdr:nvSpPr>
        <xdr:cNvPr id="552" name="楕円 551">
          <a:extLst>
            <a:ext uri="{FF2B5EF4-FFF2-40B4-BE49-F238E27FC236}">
              <a16:creationId xmlns:a16="http://schemas.microsoft.com/office/drawing/2014/main" id="{5AAFF1CE-BC8F-4C03-98EE-22C73C60A93B}"/>
            </a:ext>
          </a:extLst>
        </xdr:cNvPr>
        <xdr:cNvSpPr/>
      </xdr:nvSpPr>
      <xdr:spPr>
        <a:xfrm>
          <a:off x="15430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66675</xdr:rowOff>
    </xdr:from>
    <xdr:to>
      <xdr:col>85</xdr:col>
      <xdr:colOff>127000</xdr:colOff>
      <xdr:row>63</xdr:row>
      <xdr:rowOff>85725</xdr:rowOff>
    </xdr:to>
    <xdr:cxnSp macro="">
      <xdr:nvCxnSpPr>
        <xdr:cNvPr id="553" name="直線コネクタ 552">
          <a:extLst>
            <a:ext uri="{FF2B5EF4-FFF2-40B4-BE49-F238E27FC236}">
              <a16:creationId xmlns:a16="http://schemas.microsoft.com/office/drawing/2014/main" id="{BB7895D9-76CA-4FDB-B2C8-0F3DBE8207F1}"/>
            </a:ext>
          </a:extLst>
        </xdr:cNvPr>
        <xdr:cNvCxnSpPr/>
      </xdr:nvCxnSpPr>
      <xdr:spPr>
        <a:xfrm>
          <a:off x="15481300" y="108680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168275</xdr:rowOff>
    </xdr:from>
    <xdr:to>
      <xdr:col>76</xdr:col>
      <xdr:colOff>165100</xdr:colOff>
      <xdr:row>63</xdr:row>
      <xdr:rowOff>98425</xdr:rowOff>
    </xdr:to>
    <xdr:sp macro="" textlink="">
      <xdr:nvSpPr>
        <xdr:cNvPr id="554" name="楕円 553">
          <a:extLst>
            <a:ext uri="{FF2B5EF4-FFF2-40B4-BE49-F238E27FC236}">
              <a16:creationId xmlns:a16="http://schemas.microsoft.com/office/drawing/2014/main" id="{9EF4E5B9-0973-40C5-ABB7-43BE2DCFF534}"/>
            </a:ext>
          </a:extLst>
        </xdr:cNvPr>
        <xdr:cNvSpPr/>
      </xdr:nvSpPr>
      <xdr:spPr>
        <a:xfrm>
          <a:off x="14541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47625</xdr:rowOff>
    </xdr:from>
    <xdr:to>
      <xdr:col>81</xdr:col>
      <xdr:colOff>50800</xdr:colOff>
      <xdr:row>63</xdr:row>
      <xdr:rowOff>66675</xdr:rowOff>
    </xdr:to>
    <xdr:cxnSp macro="">
      <xdr:nvCxnSpPr>
        <xdr:cNvPr id="555" name="直線コネクタ 554">
          <a:extLst>
            <a:ext uri="{FF2B5EF4-FFF2-40B4-BE49-F238E27FC236}">
              <a16:creationId xmlns:a16="http://schemas.microsoft.com/office/drawing/2014/main" id="{CEBB49D9-4B46-4B85-9E20-3685915BB967}"/>
            </a:ext>
          </a:extLst>
        </xdr:cNvPr>
        <xdr:cNvCxnSpPr/>
      </xdr:nvCxnSpPr>
      <xdr:spPr>
        <a:xfrm>
          <a:off x="14592300" y="10848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4445</xdr:rowOff>
    </xdr:from>
    <xdr:to>
      <xdr:col>72</xdr:col>
      <xdr:colOff>38100</xdr:colOff>
      <xdr:row>63</xdr:row>
      <xdr:rowOff>106045</xdr:rowOff>
    </xdr:to>
    <xdr:sp macro="" textlink="">
      <xdr:nvSpPr>
        <xdr:cNvPr id="556" name="楕円 555">
          <a:extLst>
            <a:ext uri="{FF2B5EF4-FFF2-40B4-BE49-F238E27FC236}">
              <a16:creationId xmlns:a16="http://schemas.microsoft.com/office/drawing/2014/main" id="{459DA8F6-D037-4F86-A3B4-6D1B9A1653B6}"/>
            </a:ext>
          </a:extLst>
        </xdr:cNvPr>
        <xdr:cNvSpPr/>
      </xdr:nvSpPr>
      <xdr:spPr>
        <a:xfrm>
          <a:off x="13652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47625</xdr:rowOff>
    </xdr:from>
    <xdr:to>
      <xdr:col>76</xdr:col>
      <xdr:colOff>114300</xdr:colOff>
      <xdr:row>63</xdr:row>
      <xdr:rowOff>55245</xdr:rowOff>
    </xdr:to>
    <xdr:cxnSp macro="">
      <xdr:nvCxnSpPr>
        <xdr:cNvPr id="557" name="直線コネクタ 556">
          <a:extLst>
            <a:ext uri="{FF2B5EF4-FFF2-40B4-BE49-F238E27FC236}">
              <a16:creationId xmlns:a16="http://schemas.microsoft.com/office/drawing/2014/main" id="{39523337-ED39-466B-9F85-B738A4E3821A}"/>
            </a:ext>
          </a:extLst>
        </xdr:cNvPr>
        <xdr:cNvCxnSpPr/>
      </xdr:nvCxnSpPr>
      <xdr:spPr>
        <a:xfrm flipV="1">
          <a:off x="13703300" y="108489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8255</xdr:rowOff>
    </xdr:from>
    <xdr:to>
      <xdr:col>67</xdr:col>
      <xdr:colOff>101600</xdr:colOff>
      <xdr:row>63</xdr:row>
      <xdr:rowOff>109855</xdr:rowOff>
    </xdr:to>
    <xdr:sp macro="" textlink="">
      <xdr:nvSpPr>
        <xdr:cNvPr id="558" name="楕円 557">
          <a:extLst>
            <a:ext uri="{FF2B5EF4-FFF2-40B4-BE49-F238E27FC236}">
              <a16:creationId xmlns:a16="http://schemas.microsoft.com/office/drawing/2014/main" id="{25B192A1-3CFE-421A-97E5-529CC08D50B7}"/>
            </a:ext>
          </a:extLst>
        </xdr:cNvPr>
        <xdr:cNvSpPr/>
      </xdr:nvSpPr>
      <xdr:spPr>
        <a:xfrm>
          <a:off x="12763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55245</xdr:rowOff>
    </xdr:from>
    <xdr:to>
      <xdr:col>71</xdr:col>
      <xdr:colOff>177800</xdr:colOff>
      <xdr:row>63</xdr:row>
      <xdr:rowOff>59055</xdr:rowOff>
    </xdr:to>
    <xdr:cxnSp macro="">
      <xdr:nvCxnSpPr>
        <xdr:cNvPr id="559" name="直線コネクタ 558">
          <a:extLst>
            <a:ext uri="{FF2B5EF4-FFF2-40B4-BE49-F238E27FC236}">
              <a16:creationId xmlns:a16="http://schemas.microsoft.com/office/drawing/2014/main" id="{15D41EF4-D5B9-4EB8-AFD5-02C4FB30C339}"/>
            </a:ext>
          </a:extLst>
        </xdr:cNvPr>
        <xdr:cNvCxnSpPr/>
      </xdr:nvCxnSpPr>
      <xdr:spPr>
        <a:xfrm flipV="1">
          <a:off x="12814300" y="10856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62FF5CA0-F27C-4DB0-88B4-1B41F040C3E2}"/>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C15391D0-D5F1-4D1C-889B-F7BBC16277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9353E6C1-E8DD-4549-87BD-E23CD54AA675}"/>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46FA89BF-8E7E-4257-8667-4280160BAF1E}"/>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108602</xdr:rowOff>
    </xdr:from>
    <xdr:ext cx="405111" cy="259045"/>
    <xdr:sp macro="" textlink="">
      <xdr:nvSpPr>
        <xdr:cNvPr id="564" name="n_1mainValue【学校施設】&#10;有形固定資産減価償却率">
          <a:extLst>
            <a:ext uri="{FF2B5EF4-FFF2-40B4-BE49-F238E27FC236}">
              <a16:creationId xmlns:a16="http://schemas.microsoft.com/office/drawing/2014/main" id="{C46BE29A-CFB4-4F19-8EDA-317366EBB9E2}"/>
            </a:ext>
          </a:extLst>
        </xdr:cNvPr>
        <xdr:cNvSpPr txBox="1"/>
      </xdr:nvSpPr>
      <xdr:spPr>
        <a:xfrm>
          <a:off x="152660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89552</xdr:rowOff>
    </xdr:from>
    <xdr:ext cx="405111" cy="259045"/>
    <xdr:sp macro="" textlink="">
      <xdr:nvSpPr>
        <xdr:cNvPr id="565" name="n_2mainValue【学校施設】&#10;有形固定資産減価償却率">
          <a:extLst>
            <a:ext uri="{FF2B5EF4-FFF2-40B4-BE49-F238E27FC236}">
              <a16:creationId xmlns:a16="http://schemas.microsoft.com/office/drawing/2014/main" id="{77F815B2-6C48-4BFB-94A1-D362C1A5FEC8}"/>
            </a:ext>
          </a:extLst>
        </xdr:cNvPr>
        <xdr:cNvSpPr txBox="1"/>
      </xdr:nvSpPr>
      <xdr:spPr>
        <a:xfrm>
          <a:off x="14389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97172</xdr:rowOff>
    </xdr:from>
    <xdr:ext cx="405111" cy="259045"/>
    <xdr:sp macro="" textlink="">
      <xdr:nvSpPr>
        <xdr:cNvPr id="566" name="n_3mainValue【学校施設】&#10;有形固定資産減価償却率">
          <a:extLst>
            <a:ext uri="{FF2B5EF4-FFF2-40B4-BE49-F238E27FC236}">
              <a16:creationId xmlns:a16="http://schemas.microsoft.com/office/drawing/2014/main" id="{5D8FF5FC-C605-4CE3-B76B-C81A9AA22EB1}"/>
            </a:ext>
          </a:extLst>
        </xdr:cNvPr>
        <xdr:cNvSpPr txBox="1"/>
      </xdr:nvSpPr>
      <xdr:spPr>
        <a:xfrm>
          <a:off x="13500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100982</xdr:rowOff>
    </xdr:from>
    <xdr:ext cx="405111" cy="259045"/>
    <xdr:sp macro="" textlink="">
      <xdr:nvSpPr>
        <xdr:cNvPr id="567" name="n_4mainValue【学校施設】&#10;有形固定資産減価償却率">
          <a:extLst>
            <a:ext uri="{FF2B5EF4-FFF2-40B4-BE49-F238E27FC236}">
              <a16:creationId xmlns:a16="http://schemas.microsoft.com/office/drawing/2014/main" id="{11790CEF-0A51-435A-A0BB-71A7F5671E52}"/>
            </a:ext>
          </a:extLst>
        </xdr:cNvPr>
        <xdr:cNvSpPr txBox="1"/>
      </xdr:nvSpPr>
      <xdr:spPr>
        <a:xfrm>
          <a:off x="126117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90F586D1-0104-4558-870E-FBCC89F9B4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42FA16F6-1D4A-4827-9BC4-22D0BF0F59D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10DED6F-B2C3-4B27-8AEC-B95912304F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56689B81-E123-46A6-AED7-4DA5AF6F4B6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176CA05-51FC-481F-8328-0AF3083223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C980205-9ED3-41D2-9BCD-5618066AA6F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A0CA4EEC-3FC2-43BF-B896-0256B4C76E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2A29E80-0C39-422C-AEFE-7834B1B8567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6E34760A-5A36-4694-964C-CF5DF3E7DF6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D483C84-C8CD-4419-A25B-4DC65917B4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C1B6F205-6665-434B-825D-ABC7C69A92F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AB8D7D72-0B8C-4288-BCBE-636F4A745D8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1782D70E-C268-477E-AD10-11A4E8C9177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2395D286-0244-48DA-84FF-07CC7CC285F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74923841-B0AD-44F8-82A7-1E0E04D07A8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75A4E617-47F6-49E3-BBEF-CA7BE2F087A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4D7C410-7A10-495E-9F73-6F7EB25D52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9CFD8B00-EB26-4BAE-9ED1-C1360C6D854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C501EA8D-CBEC-461E-B66B-F87DBC91CA6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813A954E-7A7B-4E49-BF2A-84FE61D9DB8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1C4ECDA7-402C-405A-9B5C-5430A60096C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CEDEA12-C92B-43DE-BBC6-B4D264FE5BB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3D4C5FA2-F904-4C44-9F23-75162537D91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710217F6-FF71-45CF-A5D6-99AAD09522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F434D225-233C-4F25-86C8-DC0FD1F7DB6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433F446D-E7E0-467E-8256-1FC8B1A1D0C4}"/>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2D20E81B-7B33-47F1-A691-09E13312AAD6}"/>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7DF552A6-C94E-4412-87FE-98C30F620CB7}"/>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87FF41CD-00F9-4E8D-87F5-77DC6E8FB43B}"/>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601C5D36-4AF0-472F-A911-8563DE01AD8D}"/>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CC27B360-0894-4CE9-8A37-AC3C86756EF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C37A49CA-C0D3-4F6F-8D31-E843E7B85BFA}"/>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82A48AE-BEB8-4A2F-99F9-DBDB71331D7D}"/>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19304</xdr:rowOff>
    </xdr:from>
    <xdr:to>
      <xdr:col>102</xdr:col>
      <xdr:colOff>165100</xdr:colOff>
      <xdr:row>59</xdr:row>
      <xdr:rowOff>120904</xdr:rowOff>
    </xdr:to>
    <xdr:sp macro="" textlink="">
      <xdr:nvSpPr>
        <xdr:cNvPr id="601" name="フローチャート: 判断 600">
          <a:extLst>
            <a:ext uri="{FF2B5EF4-FFF2-40B4-BE49-F238E27FC236}">
              <a16:creationId xmlns:a16="http://schemas.microsoft.com/office/drawing/2014/main" id="{B575AB7C-6702-49EA-9419-0A84AB576099}"/>
            </a:ext>
          </a:extLst>
        </xdr:cNvPr>
        <xdr:cNvSpPr/>
      </xdr:nvSpPr>
      <xdr:spPr>
        <a:xfrm>
          <a:off x="19494500" y="101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133223</xdr:rowOff>
    </xdr:from>
    <xdr:to>
      <xdr:col>98</xdr:col>
      <xdr:colOff>38100</xdr:colOff>
      <xdr:row>59</xdr:row>
      <xdr:rowOff>63373</xdr:rowOff>
    </xdr:to>
    <xdr:sp macro="" textlink="">
      <xdr:nvSpPr>
        <xdr:cNvPr id="602" name="フローチャート: 判断 601">
          <a:extLst>
            <a:ext uri="{FF2B5EF4-FFF2-40B4-BE49-F238E27FC236}">
              <a16:creationId xmlns:a16="http://schemas.microsoft.com/office/drawing/2014/main" id="{D44DC8A7-D894-4B77-B15E-0DD1C7252A20}"/>
            </a:ext>
          </a:extLst>
        </xdr:cNvPr>
        <xdr:cNvSpPr/>
      </xdr:nvSpPr>
      <xdr:spPr>
        <a:xfrm>
          <a:off x="18605500" y="1007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6396517-3D3A-49F4-AAA0-ADB44A99CA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95742DD-0B5D-477D-8740-767B4DA1FE8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BFC6589-4A84-410F-A137-B28F9D4FC05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196BECA-9F3F-4F80-AF74-44863C52DB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5709912-EA2E-4D5E-B33E-4723A974CE0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141986</xdr:rowOff>
    </xdr:from>
    <xdr:to>
      <xdr:col>116</xdr:col>
      <xdr:colOff>114300</xdr:colOff>
      <xdr:row>62</xdr:row>
      <xdr:rowOff>72136</xdr:rowOff>
    </xdr:to>
    <xdr:sp macro="" textlink="">
      <xdr:nvSpPr>
        <xdr:cNvPr id="608" name="楕円 607">
          <a:extLst>
            <a:ext uri="{FF2B5EF4-FFF2-40B4-BE49-F238E27FC236}">
              <a16:creationId xmlns:a16="http://schemas.microsoft.com/office/drawing/2014/main" id="{14682C6E-A1CB-41C6-9462-70B987596F49}"/>
            </a:ext>
          </a:extLst>
        </xdr:cNvPr>
        <xdr:cNvSpPr/>
      </xdr:nvSpPr>
      <xdr:spPr>
        <a:xfrm>
          <a:off x="22110700" y="106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120413</xdr:rowOff>
    </xdr:from>
    <xdr:ext cx="469744" cy="259045"/>
    <xdr:sp macro="" textlink="">
      <xdr:nvSpPr>
        <xdr:cNvPr id="609" name="【学校施設】&#10;一人当たり面積該当値テキスト">
          <a:extLst>
            <a:ext uri="{FF2B5EF4-FFF2-40B4-BE49-F238E27FC236}">
              <a16:creationId xmlns:a16="http://schemas.microsoft.com/office/drawing/2014/main" id="{4A2F27FB-BECE-4E05-8E96-39606E6DBE96}"/>
            </a:ext>
          </a:extLst>
        </xdr:cNvPr>
        <xdr:cNvSpPr txBox="1"/>
      </xdr:nvSpPr>
      <xdr:spPr>
        <a:xfrm>
          <a:off x="22199600" y="105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151511</xdr:rowOff>
    </xdr:from>
    <xdr:to>
      <xdr:col>112</xdr:col>
      <xdr:colOff>38100</xdr:colOff>
      <xdr:row>62</xdr:row>
      <xdr:rowOff>81661</xdr:rowOff>
    </xdr:to>
    <xdr:sp macro="" textlink="">
      <xdr:nvSpPr>
        <xdr:cNvPr id="610" name="楕円 609">
          <a:extLst>
            <a:ext uri="{FF2B5EF4-FFF2-40B4-BE49-F238E27FC236}">
              <a16:creationId xmlns:a16="http://schemas.microsoft.com/office/drawing/2014/main" id="{83BD7DF6-94B7-4387-BBF6-D47FCADC1C45}"/>
            </a:ext>
          </a:extLst>
        </xdr:cNvPr>
        <xdr:cNvSpPr/>
      </xdr:nvSpPr>
      <xdr:spPr>
        <a:xfrm>
          <a:off x="21272500" y="106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21336</xdr:rowOff>
    </xdr:from>
    <xdr:to>
      <xdr:col>116</xdr:col>
      <xdr:colOff>63500</xdr:colOff>
      <xdr:row>62</xdr:row>
      <xdr:rowOff>30861</xdr:rowOff>
    </xdr:to>
    <xdr:cxnSp macro="">
      <xdr:nvCxnSpPr>
        <xdr:cNvPr id="611" name="直線コネクタ 610">
          <a:extLst>
            <a:ext uri="{FF2B5EF4-FFF2-40B4-BE49-F238E27FC236}">
              <a16:creationId xmlns:a16="http://schemas.microsoft.com/office/drawing/2014/main" id="{6EEEDA95-ED3D-48B5-9721-C3AEAA089303}"/>
            </a:ext>
          </a:extLst>
        </xdr:cNvPr>
        <xdr:cNvCxnSpPr/>
      </xdr:nvCxnSpPr>
      <xdr:spPr>
        <a:xfrm flipV="1">
          <a:off x="21323300" y="1065123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155702</xdr:rowOff>
    </xdr:from>
    <xdr:to>
      <xdr:col>107</xdr:col>
      <xdr:colOff>101600</xdr:colOff>
      <xdr:row>62</xdr:row>
      <xdr:rowOff>85852</xdr:rowOff>
    </xdr:to>
    <xdr:sp macro="" textlink="">
      <xdr:nvSpPr>
        <xdr:cNvPr id="612" name="楕円 611">
          <a:extLst>
            <a:ext uri="{FF2B5EF4-FFF2-40B4-BE49-F238E27FC236}">
              <a16:creationId xmlns:a16="http://schemas.microsoft.com/office/drawing/2014/main" id="{9130A105-EAFB-4398-B3AE-7AB6A34D7F7E}"/>
            </a:ext>
          </a:extLst>
        </xdr:cNvPr>
        <xdr:cNvSpPr/>
      </xdr:nvSpPr>
      <xdr:spPr>
        <a:xfrm>
          <a:off x="20383500" y="106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30861</xdr:rowOff>
    </xdr:from>
    <xdr:to>
      <xdr:col>111</xdr:col>
      <xdr:colOff>177800</xdr:colOff>
      <xdr:row>62</xdr:row>
      <xdr:rowOff>35052</xdr:rowOff>
    </xdr:to>
    <xdr:cxnSp macro="">
      <xdr:nvCxnSpPr>
        <xdr:cNvPr id="613" name="直線コネクタ 612">
          <a:extLst>
            <a:ext uri="{FF2B5EF4-FFF2-40B4-BE49-F238E27FC236}">
              <a16:creationId xmlns:a16="http://schemas.microsoft.com/office/drawing/2014/main" id="{A74BFC46-32FC-417A-88BD-008890393733}"/>
            </a:ext>
          </a:extLst>
        </xdr:cNvPr>
        <xdr:cNvCxnSpPr/>
      </xdr:nvCxnSpPr>
      <xdr:spPr>
        <a:xfrm flipV="1">
          <a:off x="20434300" y="1066076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163322</xdr:rowOff>
    </xdr:from>
    <xdr:to>
      <xdr:col>102</xdr:col>
      <xdr:colOff>165100</xdr:colOff>
      <xdr:row>62</xdr:row>
      <xdr:rowOff>93472</xdr:rowOff>
    </xdr:to>
    <xdr:sp macro="" textlink="">
      <xdr:nvSpPr>
        <xdr:cNvPr id="614" name="楕円 613">
          <a:extLst>
            <a:ext uri="{FF2B5EF4-FFF2-40B4-BE49-F238E27FC236}">
              <a16:creationId xmlns:a16="http://schemas.microsoft.com/office/drawing/2014/main" id="{A897E2FD-4D0D-453F-9A02-65B2E31D026D}"/>
            </a:ext>
          </a:extLst>
        </xdr:cNvPr>
        <xdr:cNvSpPr/>
      </xdr:nvSpPr>
      <xdr:spPr>
        <a:xfrm>
          <a:off x="19494500" y="106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35052</xdr:rowOff>
    </xdr:from>
    <xdr:to>
      <xdr:col>107</xdr:col>
      <xdr:colOff>50800</xdr:colOff>
      <xdr:row>62</xdr:row>
      <xdr:rowOff>42672</xdr:rowOff>
    </xdr:to>
    <xdr:cxnSp macro="">
      <xdr:nvCxnSpPr>
        <xdr:cNvPr id="615" name="直線コネクタ 614">
          <a:extLst>
            <a:ext uri="{FF2B5EF4-FFF2-40B4-BE49-F238E27FC236}">
              <a16:creationId xmlns:a16="http://schemas.microsoft.com/office/drawing/2014/main" id="{276C85AC-DD41-4ADC-A278-E4BBCF636D1A}"/>
            </a:ext>
          </a:extLst>
        </xdr:cNvPr>
        <xdr:cNvCxnSpPr/>
      </xdr:nvCxnSpPr>
      <xdr:spPr>
        <a:xfrm flipV="1">
          <a:off x="19545300" y="1066495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169037</xdr:rowOff>
    </xdr:from>
    <xdr:to>
      <xdr:col>98</xdr:col>
      <xdr:colOff>38100</xdr:colOff>
      <xdr:row>62</xdr:row>
      <xdr:rowOff>99187</xdr:rowOff>
    </xdr:to>
    <xdr:sp macro="" textlink="">
      <xdr:nvSpPr>
        <xdr:cNvPr id="616" name="楕円 615">
          <a:extLst>
            <a:ext uri="{FF2B5EF4-FFF2-40B4-BE49-F238E27FC236}">
              <a16:creationId xmlns:a16="http://schemas.microsoft.com/office/drawing/2014/main" id="{AC42DA01-89DA-4B55-A9F5-B8A678F0A136}"/>
            </a:ext>
          </a:extLst>
        </xdr:cNvPr>
        <xdr:cNvSpPr/>
      </xdr:nvSpPr>
      <xdr:spPr>
        <a:xfrm>
          <a:off x="18605500" y="106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42672</xdr:rowOff>
    </xdr:from>
    <xdr:to>
      <xdr:col>102</xdr:col>
      <xdr:colOff>114300</xdr:colOff>
      <xdr:row>62</xdr:row>
      <xdr:rowOff>48387</xdr:rowOff>
    </xdr:to>
    <xdr:cxnSp macro="">
      <xdr:nvCxnSpPr>
        <xdr:cNvPr id="617" name="直線コネクタ 616">
          <a:extLst>
            <a:ext uri="{FF2B5EF4-FFF2-40B4-BE49-F238E27FC236}">
              <a16:creationId xmlns:a16="http://schemas.microsoft.com/office/drawing/2014/main" id="{0F58A345-8E53-48AD-8469-1CA4F3611CFC}"/>
            </a:ext>
          </a:extLst>
        </xdr:cNvPr>
        <xdr:cNvCxnSpPr/>
      </xdr:nvCxnSpPr>
      <xdr:spPr>
        <a:xfrm flipV="1">
          <a:off x="18656300" y="1067257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8FEF88AA-820F-4D52-BF0C-F1DA08A3CFCE}"/>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BF8E73A2-E28C-4AC1-A9D8-47A0AEF95B61}"/>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137431</xdr:rowOff>
    </xdr:from>
    <xdr:ext cx="469744" cy="259045"/>
    <xdr:sp macro="" textlink="">
      <xdr:nvSpPr>
        <xdr:cNvPr id="620" name="n_3aveValue【学校施設】&#10;一人当たり面積">
          <a:extLst>
            <a:ext uri="{FF2B5EF4-FFF2-40B4-BE49-F238E27FC236}">
              <a16:creationId xmlns:a16="http://schemas.microsoft.com/office/drawing/2014/main" id="{A39D8CEC-4198-4FB2-B547-25DF4516672E}"/>
            </a:ext>
          </a:extLst>
        </xdr:cNvPr>
        <xdr:cNvSpPr txBox="1"/>
      </xdr:nvSpPr>
      <xdr:spPr>
        <a:xfrm>
          <a:off x="19310427" y="991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79900</xdr:rowOff>
    </xdr:from>
    <xdr:ext cx="469744" cy="259045"/>
    <xdr:sp macro="" textlink="">
      <xdr:nvSpPr>
        <xdr:cNvPr id="621" name="n_4aveValue【学校施設】&#10;一人当たり面積">
          <a:extLst>
            <a:ext uri="{FF2B5EF4-FFF2-40B4-BE49-F238E27FC236}">
              <a16:creationId xmlns:a16="http://schemas.microsoft.com/office/drawing/2014/main" id="{00558A2E-3516-4432-82E9-DCE6FE42EB6B}"/>
            </a:ext>
          </a:extLst>
        </xdr:cNvPr>
        <xdr:cNvSpPr txBox="1"/>
      </xdr:nvSpPr>
      <xdr:spPr>
        <a:xfrm>
          <a:off x="18421427" y="985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72788</xdr:rowOff>
    </xdr:from>
    <xdr:ext cx="469744" cy="259045"/>
    <xdr:sp macro="" textlink="">
      <xdr:nvSpPr>
        <xdr:cNvPr id="622" name="n_1mainValue【学校施設】&#10;一人当たり面積">
          <a:extLst>
            <a:ext uri="{FF2B5EF4-FFF2-40B4-BE49-F238E27FC236}">
              <a16:creationId xmlns:a16="http://schemas.microsoft.com/office/drawing/2014/main" id="{64ADF080-6666-450B-A9F7-935BE272802B}"/>
            </a:ext>
          </a:extLst>
        </xdr:cNvPr>
        <xdr:cNvSpPr txBox="1"/>
      </xdr:nvSpPr>
      <xdr:spPr>
        <a:xfrm>
          <a:off x="21075727" y="1070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76979</xdr:rowOff>
    </xdr:from>
    <xdr:ext cx="469744" cy="259045"/>
    <xdr:sp macro="" textlink="">
      <xdr:nvSpPr>
        <xdr:cNvPr id="623" name="n_2mainValue【学校施設】&#10;一人当たり面積">
          <a:extLst>
            <a:ext uri="{FF2B5EF4-FFF2-40B4-BE49-F238E27FC236}">
              <a16:creationId xmlns:a16="http://schemas.microsoft.com/office/drawing/2014/main" id="{E32C9481-B35E-4C2B-AA0F-9B9A951D84F7}"/>
            </a:ext>
          </a:extLst>
        </xdr:cNvPr>
        <xdr:cNvSpPr txBox="1"/>
      </xdr:nvSpPr>
      <xdr:spPr>
        <a:xfrm>
          <a:off x="20199427" y="1070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84599</xdr:rowOff>
    </xdr:from>
    <xdr:ext cx="469744" cy="259045"/>
    <xdr:sp macro="" textlink="">
      <xdr:nvSpPr>
        <xdr:cNvPr id="624" name="n_3mainValue【学校施設】&#10;一人当たり面積">
          <a:extLst>
            <a:ext uri="{FF2B5EF4-FFF2-40B4-BE49-F238E27FC236}">
              <a16:creationId xmlns:a16="http://schemas.microsoft.com/office/drawing/2014/main" id="{4347018E-8946-4B0E-91C7-79C77CBE05B0}"/>
            </a:ext>
          </a:extLst>
        </xdr:cNvPr>
        <xdr:cNvSpPr txBox="1"/>
      </xdr:nvSpPr>
      <xdr:spPr>
        <a:xfrm>
          <a:off x="19310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90314</xdr:rowOff>
    </xdr:from>
    <xdr:ext cx="469744" cy="259045"/>
    <xdr:sp macro="" textlink="">
      <xdr:nvSpPr>
        <xdr:cNvPr id="625" name="n_4mainValue【学校施設】&#10;一人当たり面積">
          <a:extLst>
            <a:ext uri="{FF2B5EF4-FFF2-40B4-BE49-F238E27FC236}">
              <a16:creationId xmlns:a16="http://schemas.microsoft.com/office/drawing/2014/main" id="{92421CD0-CF59-4550-B1AE-29B09CCC46D5}"/>
            </a:ext>
          </a:extLst>
        </xdr:cNvPr>
        <xdr:cNvSpPr txBox="1"/>
      </xdr:nvSpPr>
      <xdr:spPr>
        <a:xfrm>
          <a:off x="18421427" y="1072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38C4475-B7DC-46CB-9E82-7FA57A06573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1CEAC23-047D-4363-80A5-8A6136B477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97DED9FD-31A3-49D0-BA85-30FC6431C99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CCF464B0-A1D2-4083-BD8A-8E84CA5366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1636D189-8D48-4293-A6C7-C723CE3DCDE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D21C10F-00D6-440E-AC8E-4345DA5602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DC602BD8-3BA9-48F8-982E-B1B9016D68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358F3B9-6120-4E62-B72D-B05EE0DFBEC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FDC06CDD-867C-4EC5-AFB3-7B5792C3991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CBB49422-D720-4EEE-9999-C59C00A92CC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8DB07934-40FE-42EB-A022-8B0FC5B61EA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962ABC05-ECB1-4672-A4C7-E8F43C6E967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A786AD4-AF48-4FEE-B59D-008AACEE2F8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5A102E8A-A4FC-46AD-802B-768E3924718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C195CED5-DBA6-4FFF-9C48-22EDD18F2A0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13F8A2E4-ED53-4B79-83C5-966370B67EE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31F670FA-378B-4445-A9C8-C059C3E0CA3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D292703B-4A72-4BCC-BA33-D5162B32F5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7D9F071C-EC17-4CB7-818A-35B0943704D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F3E0A518-6CDF-49A0-892F-19CD1AE5931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7C7CDD66-8083-4EC6-9C0E-177629AF952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22A05EE-2045-4E56-9647-EC21FEFEB58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7FADA358-2C19-4032-820D-07EA47AEA26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22740C95-C0FC-4616-BDAC-08866B72213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BADB0111-8DA8-4091-9309-A0D1B721E3D3}"/>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769A1ADE-B805-4B9A-A9E2-E2EEEC8C8ED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13D2DBC9-BFD3-42C2-B3FA-0A2082DEE7D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5AF8C370-CAD5-4503-A7F0-D56972307363}"/>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3C6C5C5B-AC02-4EDE-ADA3-CA65B54E0DA7}"/>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655" name="【児童館】&#10;有形固定資産減価償却率平均値テキスト">
          <a:extLst>
            <a:ext uri="{FF2B5EF4-FFF2-40B4-BE49-F238E27FC236}">
              <a16:creationId xmlns:a16="http://schemas.microsoft.com/office/drawing/2014/main" id="{05AB6C45-F058-4C1D-B5E7-E54DC13628AC}"/>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18C20DC9-4BDC-4208-B3BA-6CDBB5EA15D2}"/>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58BF7702-258B-44A7-BDEB-B05C331403C8}"/>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44B03930-D321-498E-BE6F-AE85B56C24F1}"/>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13970</xdr:rowOff>
    </xdr:from>
    <xdr:to>
      <xdr:col>72</xdr:col>
      <xdr:colOff>38100</xdr:colOff>
      <xdr:row>83</xdr:row>
      <xdr:rowOff>115570</xdr:rowOff>
    </xdr:to>
    <xdr:sp macro="" textlink="">
      <xdr:nvSpPr>
        <xdr:cNvPr id="659" name="フローチャート: 判断 658">
          <a:extLst>
            <a:ext uri="{FF2B5EF4-FFF2-40B4-BE49-F238E27FC236}">
              <a16:creationId xmlns:a16="http://schemas.microsoft.com/office/drawing/2014/main" id="{B16A2AAB-CA08-428D-9140-87871A7944E8}"/>
            </a:ext>
          </a:extLst>
        </xdr:cNvPr>
        <xdr:cNvSpPr/>
      </xdr:nvSpPr>
      <xdr:spPr>
        <a:xfrm>
          <a:off x="1365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48261</xdr:rowOff>
    </xdr:from>
    <xdr:to>
      <xdr:col>67</xdr:col>
      <xdr:colOff>101600</xdr:colOff>
      <xdr:row>83</xdr:row>
      <xdr:rowOff>149861</xdr:rowOff>
    </xdr:to>
    <xdr:sp macro="" textlink="">
      <xdr:nvSpPr>
        <xdr:cNvPr id="660" name="フローチャート: 判断 659">
          <a:extLst>
            <a:ext uri="{FF2B5EF4-FFF2-40B4-BE49-F238E27FC236}">
              <a16:creationId xmlns:a16="http://schemas.microsoft.com/office/drawing/2014/main" id="{FB2B3755-F2B0-423E-96BE-D98C093D8A72}"/>
            </a:ext>
          </a:extLst>
        </xdr:cNvPr>
        <xdr:cNvSpPr/>
      </xdr:nvSpPr>
      <xdr:spPr>
        <a:xfrm>
          <a:off x="12763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5ECACBA-2F01-48D4-AFCC-2F8419B4670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6484568-4278-4D72-AD53-EEE83ADC53B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2D372A1-C813-4E68-BF44-59A674AA9DA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E0780BE-55EF-471C-A8BA-933BC926B9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838445B-27F5-46B3-A97D-239E4AD120C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6" name="楕円 665">
          <a:extLst>
            <a:ext uri="{FF2B5EF4-FFF2-40B4-BE49-F238E27FC236}">
              <a16:creationId xmlns:a16="http://schemas.microsoft.com/office/drawing/2014/main" id="{DF63E602-3670-4895-A796-FC30110FEC03}"/>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7" name="【児童館】&#10;有形固定資産減価償却率該当値テキスト">
          <a:extLst>
            <a:ext uri="{FF2B5EF4-FFF2-40B4-BE49-F238E27FC236}">
              <a16:creationId xmlns:a16="http://schemas.microsoft.com/office/drawing/2014/main" id="{5C98DEA9-1B4D-438B-BD66-D2A9D0562807}"/>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8" name="楕円 667">
          <a:extLst>
            <a:ext uri="{FF2B5EF4-FFF2-40B4-BE49-F238E27FC236}">
              <a16:creationId xmlns:a16="http://schemas.microsoft.com/office/drawing/2014/main" id="{B68345D8-D8DA-414D-92E4-EF5784CFB4EE}"/>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9" name="直線コネクタ 668">
          <a:extLst>
            <a:ext uri="{FF2B5EF4-FFF2-40B4-BE49-F238E27FC236}">
              <a16:creationId xmlns:a16="http://schemas.microsoft.com/office/drawing/2014/main" id="{79AD55F2-56FB-4110-B04F-97754BED4878}"/>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42545</xdr:rowOff>
    </xdr:from>
    <xdr:to>
      <xdr:col>76</xdr:col>
      <xdr:colOff>165100</xdr:colOff>
      <xdr:row>86</xdr:row>
      <xdr:rowOff>144145</xdr:rowOff>
    </xdr:to>
    <xdr:sp macro="" textlink="">
      <xdr:nvSpPr>
        <xdr:cNvPr id="670" name="楕円 669">
          <a:extLst>
            <a:ext uri="{FF2B5EF4-FFF2-40B4-BE49-F238E27FC236}">
              <a16:creationId xmlns:a16="http://schemas.microsoft.com/office/drawing/2014/main" id="{25E3BF4F-A470-4C54-9E4B-C98D55EC9B64}"/>
            </a:ext>
          </a:extLst>
        </xdr:cNvPr>
        <xdr:cNvSpPr/>
      </xdr:nvSpPr>
      <xdr:spPr>
        <a:xfrm>
          <a:off x="14541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93345</xdr:rowOff>
    </xdr:from>
    <xdr:to>
      <xdr:col>81</xdr:col>
      <xdr:colOff>50800</xdr:colOff>
      <xdr:row>86</xdr:row>
      <xdr:rowOff>114300</xdr:rowOff>
    </xdr:to>
    <xdr:cxnSp macro="">
      <xdr:nvCxnSpPr>
        <xdr:cNvPr id="671" name="直線コネクタ 670">
          <a:extLst>
            <a:ext uri="{FF2B5EF4-FFF2-40B4-BE49-F238E27FC236}">
              <a16:creationId xmlns:a16="http://schemas.microsoft.com/office/drawing/2014/main" id="{CD72C526-D010-4C2D-AAC0-5DBD8B510F25}"/>
            </a:ext>
          </a:extLst>
        </xdr:cNvPr>
        <xdr:cNvCxnSpPr/>
      </xdr:nvCxnSpPr>
      <xdr:spPr>
        <a:xfrm>
          <a:off x="14592300" y="148380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19686</xdr:rowOff>
    </xdr:from>
    <xdr:to>
      <xdr:col>72</xdr:col>
      <xdr:colOff>38100</xdr:colOff>
      <xdr:row>86</xdr:row>
      <xdr:rowOff>121286</xdr:rowOff>
    </xdr:to>
    <xdr:sp macro="" textlink="">
      <xdr:nvSpPr>
        <xdr:cNvPr id="672" name="楕円 671">
          <a:extLst>
            <a:ext uri="{FF2B5EF4-FFF2-40B4-BE49-F238E27FC236}">
              <a16:creationId xmlns:a16="http://schemas.microsoft.com/office/drawing/2014/main" id="{A8A18581-2561-4578-A813-E241E7B4D598}"/>
            </a:ext>
          </a:extLst>
        </xdr:cNvPr>
        <xdr:cNvSpPr/>
      </xdr:nvSpPr>
      <xdr:spPr>
        <a:xfrm>
          <a:off x="13652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70486</xdr:rowOff>
    </xdr:from>
    <xdr:to>
      <xdr:col>76</xdr:col>
      <xdr:colOff>114300</xdr:colOff>
      <xdr:row>86</xdr:row>
      <xdr:rowOff>93345</xdr:rowOff>
    </xdr:to>
    <xdr:cxnSp macro="">
      <xdr:nvCxnSpPr>
        <xdr:cNvPr id="673" name="直線コネクタ 672">
          <a:extLst>
            <a:ext uri="{FF2B5EF4-FFF2-40B4-BE49-F238E27FC236}">
              <a16:creationId xmlns:a16="http://schemas.microsoft.com/office/drawing/2014/main" id="{2EBBAF80-6FAE-40DA-B218-C58A19989AC9}"/>
            </a:ext>
          </a:extLst>
        </xdr:cNvPr>
        <xdr:cNvCxnSpPr/>
      </xdr:nvCxnSpPr>
      <xdr:spPr>
        <a:xfrm>
          <a:off x="13703300" y="148151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170180</xdr:rowOff>
    </xdr:from>
    <xdr:to>
      <xdr:col>67</xdr:col>
      <xdr:colOff>101600</xdr:colOff>
      <xdr:row>86</xdr:row>
      <xdr:rowOff>100330</xdr:rowOff>
    </xdr:to>
    <xdr:sp macro="" textlink="">
      <xdr:nvSpPr>
        <xdr:cNvPr id="674" name="楕円 673">
          <a:extLst>
            <a:ext uri="{FF2B5EF4-FFF2-40B4-BE49-F238E27FC236}">
              <a16:creationId xmlns:a16="http://schemas.microsoft.com/office/drawing/2014/main" id="{2B652BEC-89FF-48A3-9EFD-3B73EEF6337C}"/>
            </a:ext>
          </a:extLst>
        </xdr:cNvPr>
        <xdr:cNvSpPr/>
      </xdr:nvSpPr>
      <xdr:spPr>
        <a:xfrm>
          <a:off x="12763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49530</xdr:rowOff>
    </xdr:from>
    <xdr:to>
      <xdr:col>71</xdr:col>
      <xdr:colOff>177800</xdr:colOff>
      <xdr:row>86</xdr:row>
      <xdr:rowOff>70486</xdr:rowOff>
    </xdr:to>
    <xdr:cxnSp macro="">
      <xdr:nvCxnSpPr>
        <xdr:cNvPr id="675" name="直線コネクタ 674">
          <a:extLst>
            <a:ext uri="{FF2B5EF4-FFF2-40B4-BE49-F238E27FC236}">
              <a16:creationId xmlns:a16="http://schemas.microsoft.com/office/drawing/2014/main" id="{EA0A2730-2787-4DE6-A007-C9D7B5D804F9}"/>
            </a:ext>
          </a:extLst>
        </xdr:cNvPr>
        <xdr:cNvCxnSpPr/>
      </xdr:nvCxnSpPr>
      <xdr:spPr>
        <a:xfrm>
          <a:off x="12814300" y="147942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6" name="n_1aveValue【児童館】&#10;有形固定資産減価償却率">
          <a:extLst>
            <a:ext uri="{FF2B5EF4-FFF2-40B4-BE49-F238E27FC236}">
              <a16:creationId xmlns:a16="http://schemas.microsoft.com/office/drawing/2014/main" id="{CD12A994-8621-42F8-9B7A-A36C32535047}"/>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677" name="n_2aveValue【児童館】&#10;有形固定資産減価償却率">
          <a:extLst>
            <a:ext uri="{FF2B5EF4-FFF2-40B4-BE49-F238E27FC236}">
              <a16:creationId xmlns:a16="http://schemas.microsoft.com/office/drawing/2014/main" id="{B3710BB0-62F4-4DE4-AF59-C06A2AEC3A96}"/>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132097</xdr:rowOff>
    </xdr:from>
    <xdr:ext cx="405111" cy="259045"/>
    <xdr:sp macro="" textlink="">
      <xdr:nvSpPr>
        <xdr:cNvPr id="678" name="n_3aveValue【児童館】&#10;有形固定資産減価償却率">
          <a:extLst>
            <a:ext uri="{FF2B5EF4-FFF2-40B4-BE49-F238E27FC236}">
              <a16:creationId xmlns:a16="http://schemas.microsoft.com/office/drawing/2014/main" id="{F374A2ED-AEF3-4624-988E-96997E3A75E7}"/>
            </a:ext>
          </a:extLst>
        </xdr:cNvPr>
        <xdr:cNvSpPr txBox="1"/>
      </xdr:nvSpPr>
      <xdr:spPr>
        <a:xfrm>
          <a:off x="13500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166388</xdr:rowOff>
    </xdr:from>
    <xdr:ext cx="405111" cy="259045"/>
    <xdr:sp macro="" textlink="">
      <xdr:nvSpPr>
        <xdr:cNvPr id="679" name="n_4aveValue【児童館】&#10;有形固定資産減価償却率">
          <a:extLst>
            <a:ext uri="{FF2B5EF4-FFF2-40B4-BE49-F238E27FC236}">
              <a16:creationId xmlns:a16="http://schemas.microsoft.com/office/drawing/2014/main" id="{245345BC-4E93-4495-BFBF-C104D8D39F29}"/>
            </a:ext>
          </a:extLst>
        </xdr:cNvPr>
        <xdr:cNvSpPr txBox="1"/>
      </xdr:nvSpPr>
      <xdr:spPr>
        <a:xfrm>
          <a:off x="12611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0" name="n_1mainValue【児童館】&#10;有形固定資産減価償却率">
          <a:extLst>
            <a:ext uri="{FF2B5EF4-FFF2-40B4-BE49-F238E27FC236}">
              <a16:creationId xmlns:a16="http://schemas.microsoft.com/office/drawing/2014/main" id="{45B6B5F0-4CCD-4681-98B7-2E3EBF822541}"/>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135272</xdr:rowOff>
    </xdr:from>
    <xdr:ext cx="405111" cy="259045"/>
    <xdr:sp macro="" textlink="">
      <xdr:nvSpPr>
        <xdr:cNvPr id="681" name="n_2mainValue【児童館】&#10;有形固定資産減価償却率">
          <a:extLst>
            <a:ext uri="{FF2B5EF4-FFF2-40B4-BE49-F238E27FC236}">
              <a16:creationId xmlns:a16="http://schemas.microsoft.com/office/drawing/2014/main" id="{29EAE4BA-3909-4F49-87EC-6EECC78A8BDD}"/>
            </a:ext>
          </a:extLst>
        </xdr:cNvPr>
        <xdr:cNvSpPr txBox="1"/>
      </xdr:nvSpPr>
      <xdr:spPr>
        <a:xfrm>
          <a:off x="143897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112413</xdr:rowOff>
    </xdr:from>
    <xdr:ext cx="405111" cy="259045"/>
    <xdr:sp macro="" textlink="">
      <xdr:nvSpPr>
        <xdr:cNvPr id="682" name="n_3mainValue【児童館】&#10;有形固定資産減価償却率">
          <a:extLst>
            <a:ext uri="{FF2B5EF4-FFF2-40B4-BE49-F238E27FC236}">
              <a16:creationId xmlns:a16="http://schemas.microsoft.com/office/drawing/2014/main" id="{2A35D949-36E5-411C-AB31-3E66614B9E33}"/>
            </a:ext>
          </a:extLst>
        </xdr:cNvPr>
        <xdr:cNvSpPr txBox="1"/>
      </xdr:nvSpPr>
      <xdr:spPr>
        <a:xfrm>
          <a:off x="13500744"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91457</xdr:rowOff>
    </xdr:from>
    <xdr:ext cx="405111" cy="259045"/>
    <xdr:sp macro="" textlink="">
      <xdr:nvSpPr>
        <xdr:cNvPr id="683" name="n_4mainValue【児童館】&#10;有形固定資産減価償却率">
          <a:extLst>
            <a:ext uri="{FF2B5EF4-FFF2-40B4-BE49-F238E27FC236}">
              <a16:creationId xmlns:a16="http://schemas.microsoft.com/office/drawing/2014/main" id="{759774D3-1AD3-404C-AB4A-EBDB551E379C}"/>
            </a:ext>
          </a:extLst>
        </xdr:cNvPr>
        <xdr:cNvSpPr txBox="1"/>
      </xdr:nvSpPr>
      <xdr:spPr>
        <a:xfrm>
          <a:off x="12611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E1637957-508D-4515-8CAA-BA991B90E2B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55FD8254-70FD-4505-9FD7-7EE729914B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53D02163-5E20-4888-B711-357775B5F1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C0FDBE54-90CC-4145-8456-BF61E67A67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CDC363AD-1018-4CD3-BBC9-4B71E9CCE07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E84ADE4-38AF-41A3-9F17-988179173AC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89F63B18-D642-4FCB-A6C5-1A01A7532B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BEF003DB-4270-4C42-AF44-ED62488CA0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F03F36EA-6EE6-48C2-8A1F-C637AFEBA3B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8B872228-2DC0-431E-A500-09EC389918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78392D49-FDD5-4D58-9A19-EA372B4430D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A1E4AB3-D8FE-42B3-9F94-DB794C548A2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2421BE2-4E48-4E33-A55B-27741A9A77B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37812E62-6314-42FB-A632-85D04DE72C1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F705989E-613E-44EF-B3AC-BA0EE18FCF2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1BBBABBB-442C-4300-B3DB-B692AE79E56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67EA7211-D3C4-4259-9307-6C8F939687B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4033A7E4-1ECB-43F6-8361-038F7C166D4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4F34CF1B-F9FB-454B-96FE-9F85DB9F1F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A5920932-0CD0-46D1-B296-5D000AB87F9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39B5984A-84CE-4299-B2D7-258B0EFBC66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62795F04-17E8-451A-B92D-E762E8C88604}"/>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76EA9265-6B4B-4328-9E75-098BCF01AFF2}"/>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C08EF910-62C4-4473-98E0-A7A688705AA7}"/>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94A8BF6D-CED9-4442-A216-A16DB5DAABCB}"/>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2692B332-1DDF-4EE4-A94D-26F6E1A1CBC3}"/>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10" name="【児童館】&#10;一人当たり面積平均値テキスト">
          <a:extLst>
            <a:ext uri="{FF2B5EF4-FFF2-40B4-BE49-F238E27FC236}">
              <a16:creationId xmlns:a16="http://schemas.microsoft.com/office/drawing/2014/main" id="{2CB4A3CA-3EFA-4F6C-945E-C6B3C3ED1512}"/>
            </a:ext>
          </a:extLst>
        </xdr:cNvPr>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D13A58FE-8E0F-4456-B5CF-102D0DFD6ED8}"/>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9AB7D27A-E1F6-49F0-97BD-8924BCBBE7A2}"/>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F178A11F-816C-4976-B6B5-D086262A708F}"/>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0F091DE0-DDB0-4552-BCF8-2EE825387D36}"/>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5" name="フローチャート: 判断 714">
          <a:extLst>
            <a:ext uri="{FF2B5EF4-FFF2-40B4-BE49-F238E27FC236}">
              <a16:creationId xmlns:a16="http://schemas.microsoft.com/office/drawing/2014/main" id="{546B58FC-E351-4683-8F70-5422FF7084A4}"/>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4A9EEDD-9CF2-4669-AAC1-D394ED81ED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73EF301-3A6E-42EA-BC3E-23B45A975F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1B2E1D7-0383-430E-99B2-6C7FD6DF250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3542FA0-4F98-4EE4-AA6C-36871BADF29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062B646-52C5-408C-B1B6-5261B08B0B9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21" name="楕円 720">
          <a:extLst>
            <a:ext uri="{FF2B5EF4-FFF2-40B4-BE49-F238E27FC236}">
              <a16:creationId xmlns:a16="http://schemas.microsoft.com/office/drawing/2014/main" id="{A9A5C4C7-AA7A-40EA-90C9-30FBC7EE3A85}"/>
            </a:ext>
          </a:extLst>
        </xdr:cNvPr>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722" name="【児童館】&#10;一人当たり面積該当値テキスト">
          <a:extLst>
            <a:ext uri="{FF2B5EF4-FFF2-40B4-BE49-F238E27FC236}">
              <a16:creationId xmlns:a16="http://schemas.microsoft.com/office/drawing/2014/main" id="{928B5E7B-6EDE-4691-B6E1-C17AC0DB7ED5}"/>
            </a:ext>
          </a:extLst>
        </xdr:cNvPr>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723" name="楕円 722">
          <a:extLst>
            <a:ext uri="{FF2B5EF4-FFF2-40B4-BE49-F238E27FC236}">
              <a16:creationId xmlns:a16="http://schemas.microsoft.com/office/drawing/2014/main" id="{79F9B435-4B0F-4D39-A52C-8D907660994C}"/>
            </a:ext>
          </a:extLst>
        </xdr:cNvPr>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120396</xdr:rowOff>
    </xdr:to>
    <xdr:cxnSp macro="">
      <xdr:nvCxnSpPr>
        <xdr:cNvPr id="724" name="直線コネクタ 723">
          <a:extLst>
            <a:ext uri="{FF2B5EF4-FFF2-40B4-BE49-F238E27FC236}">
              <a16:creationId xmlns:a16="http://schemas.microsoft.com/office/drawing/2014/main" id="{19D9940D-C78B-4151-BD98-E54789655BE1}"/>
            </a:ext>
          </a:extLst>
        </xdr:cNvPr>
        <xdr:cNvCxnSpPr/>
      </xdr:nvCxnSpPr>
      <xdr:spPr>
        <a:xfrm flipV="1">
          <a:off x="21323300" y="1451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725" name="楕円 724">
          <a:extLst>
            <a:ext uri="{FF2B5EF4-FFF2-40B4-BE49-F238E27FC236}">
              <a16:creationId xmlns:a16="http://schemas.microsoft.com/office/drawing/2014/main" id="{A927544D-D0CE-4AA3-BA88-CE26B315C295}"/>
            </a:ext>
          </a:extLst>
        </xdr:cNvPr>
        <xdr:cNvSpPr/>
      </xdr:nvSpPr>
      <xdr:spPr>
        <a:xfrm>
          <a:off x="20383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120396</xdr:rowOff>
    </xdr:to>
    <xdr:cxnSp macro="">
      <xdr:nvCxnSpPr>
        <xdr:cNvPr id="726" name="直線コネクタ 725">
          <a:extLst>
            <a:ext uri="{FF2B5EF4-FFF2-40B4-BE49-F238E27FC236}">
              <a16:creationId xmlns:a16="http://schemas.microsoft.com/office/drawing/2014/main" id="{2D800CC4-4981-4895-9FE8-67985BFECADF}"/>
            </a:ext>
          </a:extLst>
        </xdr:cNvPr>
        <xdr:cNvCxnSpPr/>
      </xdr:nvCxnSpPr>
      <xdr:spPr>
        <a:xfrm>
          <a:off x="20434300" y="1452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727" name="楕円 726">
          <a:extLst>
            <a:ext uri="{FF2B5EF4-FFF2-40B4-BE49-F238E27FC236}">
              <a16:creationId xmlns:a16="http://schemas.microsoft.com/office/drawing/2014/main" id="{1DF3BBD5-90FB-4269-9306-06477962A65C}"/>
            </a:ext>
          </a:extLst>
        </xdr:cNvPr>
        <xdr:cNvSpPr/>
      </xdr:nvSpPr>
      <xdr:spPr>
        <a:xfrm>
          <a:off x="19494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124968</xdr:rowOff>
    </xdr:to>
    <xdr:cxnSp macro="">
      <xdr:nvCxnSpPr>
        <xdr:cNvPr id="728" name="直線コネクタ 727">
          <a:extLst>
            <a:ext uri="{FF2B5EF4-FFF2-40B4-BE49-F238E27FC236}">
              <a16:creationId xmlns:a16="http://schemas.microsoft.com/office/drawing/2014/main" id="{BFB73D1F-AA49-4EAB-A723-75A842B5BC2D}"/>
            </a:ext>
          </a:extLst>
        </xdr:cNvPr>
        <xdr:cNvCxnSpPr/>
      </xdr:nvCxnSpPr>
      <xdr:spPr>
        <a:xfrm flipV="1">
          <a:off x="19545300" y="1452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74168</xdr:rowOff>
    </xdr:from>
    <xdr:to>
      <xdr:col>98</xdr:col>
      <xdr:colOff>38100</xdr:colOff>
      <xdr:row>85</xdr:row>
      <xdr:rowOff>4318</xdr:rowOff>
    </xdr:to>
    <xdr:sp macro="" textlink="">
      <xdr:nvSpPr>
        <xdr:cNvPr id="729" name="楕円 728">
          <a:extLst>
            <a:ext uri="{FF2B5EF4-FFF2-40B4-BE49-F238E27FC236}">
              <a16:creationId xmlns:a16="http://schemas.microsoft.com/office/drawing/2014/main" id="{620742CA-875C-4AF3-9D0C-C0E8570B3978}"/>
            </a:ext>
          </a:extLst>
        </xdr:cNvPr>
        <xdr:cNvSpPr/>
      </xdr:nvSpPr>
      <xdr:spPr>
        <a:xfrm>
          <a:off x="18605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124968</xdr:rowOff>
    </xdr:from>
    <xdr:to>
      <xdr:col>102</xdr:col>
      <xdr:colOff>114300</xdr:colOff>
      <xdr:row>84</xdr:row>
      <xdr:rowOff>124968</xdr:rowOff>
    </xdr:to>
    <xdr:cxnSp macro="">
      <xdr:nvCxnSpPr>
        <xdr:cNvPr id="730" name="直線コネクタ 729">
          <a:extLst>
            <a:ext uri="{FF2B5EF4-FFF2-40B4-BE49-F238E27FC236}">
              <a16:creationId xmlns:a16="http://schemas.microsoft.com/office/drawing/2014/main" id="{F57DAA49-117D-4A9E-8269-056C9AC36682}"/>
            </a:ext>
          </a:extLst>
        </xdr:cNvPr>
        <xdr:cNvCxnSpPr/>
      </xdr:nvCxnSpPr>
      <xdr:spPr>
        <a:xfrm>
          <a:off x="18656300" y="1452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1" name="n_1aveValue【児童館】&#10;一人当たり面積">
          <a:extLst>
            <a:ext uri="{FF2B5EF4-FFF2-40B4-BE49-F238E27FC236}">
              <a16:creationId xmlns:a16="http://schemas.microsoft.com/office/drawing/2014/main" id="{47F18B79-ECD3-4591-8072-97FBDF9D6FAA}"/>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32" name="n_2aveValue【児童館】&#10;一人当たり面積">
          <a:extLst>
            <a:ext uri="{FF2B5EF4-FFF2-40B4-BE49-F238E27FC236}">
              <a16:creationId xmlns:a16="http://schemas.microsoft.com/office/drawing/2014/main" id="{870017BB-DB44-4BB4-A560-85821CD9795B}"/>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a:extLst>
            <a:ext uri="{FF2B5EF4-FFF2-40B4-BE49-F238E27FC236}">
              <a16:creationId xmlns:a16="http://schemas.microsoft.com/office/drawing/2014/main" id="{10162E93-3DCF-4773-B00B-7F3F77BD97A9}"/>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734" name="n_4aveValue【児童館】&#10;一人当たり面積">
          <a:extLst>
            <a:ext uri="{FF2B5EF4-FFF2-40B4-BE49-F238E27FC236}">
              <a16:creationId xmlns:a16="http://schemas.microsoft.com/office/drawing/2014/main" id="{FFC2DAF8-5CD2-4FA5-B881-9CF0343D264A}"/>
            </a:ext>
          </a:extLst>
        </xdr:cNvPr>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735" name="n_1mainValue【児童館】&#10;一人当たり面積">
          <a:extLst>
            <a:ext uri="{FF2B5EF4-FFF2-40B4-BE49-F238E27FC236}">
              <a16:creationId xmlns:a16="http://schemas.microsoft.com/office/drawing/2014/main" id="{CC2C87CF-9FE2-45F4-A9DF-0FE7933A6F24}"/>
            </a:ext>
          </a:extLst>
        </xdr:cNvPr>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162323</xdr:rowOff>
    </xdr:from>
    <xdr:ext cx="469744" cy="259045"/>
    <xdr:sp macro="" textlink="">
      <xdr:nvSpPr>
        <xdr:cNvPr id="736" name="n_2mainValue【児童館】&#10;一人当たり面積">
          <a:extLst>
            <a:ext uri="{FF2B5EF4-FFF2-40B4-BE49-F238E27FC236}">
              <a16:creationId xmlns:a16="http://schemas.microsoft.com/office/drawing/2014/main" id="{F2D68B2E-D63F-4596-AFD2-0FAD4091B523}"/>
            </a:ext>
          </a:extLst>
        </xdr:cNvPr>
        <xdr:cNvSpPr txBox="1"/>
      </xdr:nvSpPr>
      <xdr:spPr>
        <a:xfrm>
          <a:off x="20199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166895</xdr:rowOff>
    </xdr:from>
    <xdr:ext cx="469744" cy="259045"/>
    <xdr:sp macro="" textlink="">
      <xdr:nvSpPr>
        <xdr:cNvPr id="737" name="n_3mainValue【児童館】&#10;一人当たり面積">
          <a:extLst>
            <a:ext uri="{FF2B5EF4-FFF2-40B4-BE49-F238E27FC236}">
              <a16:creationId xmlns:a16="http://schemas.microsoft.com/office/drawing/2014/main" id="{9BC9AE85-0C4F-4B3D-B6CE-276EF6F20DBD}"/>
            </a:ext>
          </a:extLst>
        </xdr:cNvPr>
        <xdr:cNvSpPr txBox="1"/>
      </xdr:nvSpPr>
      <xdr:spPr>
        <a:xfrm>
          <a:off x="19310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166895</xdr:rowOff>
    </xdr:from>
    <xdr:ext cx="469744" cy="259045"/>
    <xdr:sp macro="" textlink="">
      <xdr:nvSpPr>
        <xdr:cNvPr id="738" name="n_4mainValue【児童館】&#10;一人当たり面積">
          <a:extLst>
            <a:ext uri="{FF2B5EF4-FFF2-40B4-BE49-F238E27FC236}">
              <a16:creationId xmlns:a16="http://schemas.microsoft.com/office/drawing/2014/main" id="{72397EBB-2BEA-497F-BBF9-0AB568A90814}"/>
            </a:ext>
          </a:extLst>
        </xdr:cNvPr>
        <xdr:cNvSpPr txBox="1"/>
      </xdr:nvSpPr>
      <xdr:spPr>
        <a:xfrm>
          <a:off x="18421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2DAC5453-33D1-4D53-B791-D385D8AF14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A3F8EBAE-7D7B-4E37-BF75-C578E7B4C8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7A859BD8-9DB5-49F3-A08E-99F0F65F31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D1D469D-4F8C-4773-AA36-1303D413B20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8195CFAE-9580-4319-9876-8D60CB9F55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9E3903B-1DD2-47DD-B0A3-A888A81E10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1D0CA855-1ABA-445B-906D-9113CE7FD4E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B3F5D032-3D4B-4208-AE98-72ABFF7CA51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26F3778-ED0F-4501-B1B2-053EA1D987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49DD6FC-584A-49D3-847C-0E2F8F96EB0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55757FA-9E7F-4DA9-92D3-8F072D0434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52C4AE9A-FCC9-402F-857F-A526E197267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AC3BCCBE-D795-4C1E-8203-A77C3711988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5A6750AB-E821-4DD3-9284-23D8D4684E6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6BA3A399-E28A-4F8C-ADB0-F96844641AD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4B7B9807-A8F7-4084-9259-0A31E320AA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1177EEB9-BD7F-48EB-9CF1-5F0E8E03307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19067B54-1E4C-4A69-848A-263E2107F16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75FC3BA8-7018-4CA1-A9C7-6818FA82734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417A1538-4504-4A12-8B6F-4DE802C18EB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99BBF76E-FA2D-41CF-8F8A-98F9CD827BD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49F0E6F0-8CDE-4104-AC56-05BFD1918F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B1477625-51D1-477A-A79D-93454C37E15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D511EB5E-F1F2-44C9-8E37-8E4AD7E929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6CD4A15C-8DFD-402A-8A9A-6B84717A22AC}"/>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98BFB21D-A94B-4560-8EAB-3E6BBB949C0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A0AD0BA3-F13C-4FF3-A7B5-D258E6AA23C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57582445-D295-467C-9447-83DE3960F1A5}"/>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7" name="直線コネクタ 766">
          <a:extLst>
            <a:ext uri="{FF2B5EF4-FFF2-40B4-BE49-F238E27FC236}">
              <a16:creationId xmlns:a16="http://schemas.microsoft.com/office/drawing/2014/main" id="{4645F702-27FB-43A0-A466-CC427622E39F}"/>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768" name="【公民館】&#10;有形固定資産減価償却率平均値テキスト">
          <a:extLst>
            <a:ext uri="{FF2B5EF4-FFF2-40B4-BE49-F238E27FC236}">
              <a16:creationId xmlns:a16="http://schemas.microsoft.com/office/drawing/2014/main" id="{38E7D887-9378-4151-90FA-4F8BCB9DE755}"/>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69" name="フローチャート: 判断 768">
          <a:extLst>
            <a:ext uri="{FF2B5EF4-FFF2-40B4-BE49-F238E27FC236}">
              <a16:creationId xmlns:a16="http://schemas.microsoft.com/office/drawing/2014/main" id="{0506BC11-4128-4E74-A185-2B4920A73B64}"/>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0" name="フローチャート: 判断 769">
          <a:extLst>
            <a:ext uri="{FF2B5EF4-FFF2-40B4-BE49-F238E27FC236}">
              <a16:creationId xmlns:a16="http://schemas.microsoft.com/office/drawing/2014/main" id="{04C80F80-3FCD-46E7-9ED4-2E16B0408B1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1" name="フローチャート: 判断 770">
          <a:extLst>
            <a:ext uri="{FF2B5EF4-FFF2-40B4-BE49-F238E27FC236}">
              <a16:creationId xmlns:a16="http://schemas.microsoft.com/office/drawing/2014/main" id="{9EFB4271-ACA9-40F6-AF83-29362BB691A3}"/>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2" name="フローチャート: 判断 771">
          <a:extLst>
            <a:ext uri="{FF2B5EF4-FFF2-40B4-BE49-F238E27FC236}">
              <a16:creationId xmlns:a16="http://schemas.microsoft.com/office/drawing/2014/main" id="{FECB7EFD-40DB-4FE4-AD9F-520FF095057C}"/>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149225</xdr:rowOff>
    </xdr:from>
    <xdr:to>
      <xdr:col>67</xdr:col>
      <xdr:colOff>101600</xdr:colOff>
      <xdr:row>105</xdr:row>
      <xdr:rowOff>79375</xdr:rowOff>
    </xdr:to>
    <xdr:sp macro="" textlink="">
      <xdr:nvSpPr>
        <xdr:cNvPr id="773" name="フローチャート: 判断 772">
          <a:extLst>
            <a:ext uri="{FF2B5EF4-FFF2-40B4-BE49-F238E27FC236}">
              <a16:creationId xmlns:a16="http://schemas.microsoft.com/office/drawing/2014/main" id="{0FFD98BE-8394-4218-8D32-AAF84BB21A5D}"/>
            </a:ext>
          </a:extLst>
        </xdr:cNvPr>
        <xdr:cNvSpPr/>
      </xdr:nvSpPr>
      <xdr:spPr>
        <a:xfrm>
          <a:off x="12763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1FA0A9F-20BA-47E0-B1C9-69F4637A20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477ADBE-2B80-40B6-9923-1F636172C3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0159DB1-DCED-4014-BAEB-F21740A4251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B3C292B-F1D3-464C-9077-AE5E0262947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6F35E09-8726-4534-BD77-3F932A42B2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xdr:rowOff>
    </xdr:from>
    <xdr:to>
      <xdr:col>85</xdr:col>
      <xdr:colOff>177800</xdr:colOff>
      <xdr:row>103</xdr:row>
      <xdr:rowOff>109855</xdr:rowOff>
    </xdr:to>
    <xdr:sp macro="" textlink="">
      <xdr:nvSpPr>
        <xdr:cNvPr id="779" name="楕円 778">
          <a:extLst>
            <a:ext uri="{FF2B5EF4-FFF2-40B4-BE49-F238E27FC236}">
              <a16:creationId xmlns:a16="http://schemas.microsoft.com/office/drawing/2014/main" id="{7B626721-4FF2-4B98-9124-254BD5C9F0B9}"/>
            </a:ext>
          </a:extLst>
        </xdr:cNvPr>
        <xdr:cNvSpPr/>
      </xdr:nvSpPr>
      <xdr:spPr>
        <a:xfrm>
          <a:off x="162687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31132</xdr:rowOff>
    </xdr:from>
    <xdr:ext cx="405111" cy="259045"/>
    <xdr:sp macro="" textlink="">
      <xdr:nvSpPr>
        <xdr:cNvPr id="780" name="【公民館】&#10;有形固定資産減価償却率該当値テキスト">
          <a:extLst>
            <a:ext uri="{FF2B5EF4-FFF2-40B4-BE49-F238E27FC236}">
              <a16:creationId xmlns:a16="http://schemas.microsoft.com/office/drawing/2014/main" id="{E2ADC2C6-F640-4EA3-8CF7-E79B58E13703}"/>
            </a:ext>
          </a:extLst>
        </xdr:cNvPr>
        <xdr:cNvSpPr txBox="1"/>
      </xdr:nvSpPr>
      <xdr:spPr>
        <a:xfrm>
          <a:off x="16357600"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114936</xdr:rowOff>
    </xdr:from>
    <xdr:to>
      <xdr:col>81</xdr:col>
      <xdr:colOff>101600</xdr:colOff>
      <xdr:row>103</xdr:row>
      <xdr:rowOff>45086</xdr:rowOff>
    </xdr:to>
    <xdr:sp macro="" textlink="">
      <xdr:nvSpPr>
        <xdr:cNvPr id="781" name="楕円 780">
          <a:extLst>
            <a:ext uri="{FF2B5EF4-FFF2-40B4-BE49-F238E27FC236}">
              <a16:creationId xmlns:a16="http://schemas.microsoft.com/office/drawing/2014/main" id="{AC2FD75C-BE36-41F8-8F0C-A3A4C53CE08C}"/>
            </a:ext>
          </a:extLst>
        </xdr:cNvPr>
        <xdr:cNvSpPr/>
      </xdr:nvSpPr>
      <xdr:spPr>
        <a:xfrm>
          <a:off x="15430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165736</xdr:rowOff>
    </xdr:from>
    <xdr:to>
      <xdr:col>85</xdr:col>
      <xdr:colOff>127000</xdr:colOff>
      <xdr:row>103</xdr:row>
      <xdr:rowOff>59055</xdr:rowOff>
    </xdr:to>
    <xdr:cxnSp macro="">
      <xdr:nvCxnSpPr>
        <xdr:cNvPr id="782" name="直線コネクタ 781">
          <a:extLst>
            <a:ext uri="{FF2B5EF4-FFF2-40B4-BE49-F238E27FC236}">
              <a16:creationId xmlns:a16="http://schemas.microsoft.com/office/drawing/2014/main" id="{866830F9-C2C3-44F6-A5EA-F1251F7E7A17}"/>
            </a:ext>
          </a:extLst>
        </xdr:cNvPr>
        <xdr:cNvCxnSpPr/>
      </xdr:nvCxnSpPr>
      <xdr:spPr>
        <a:xfrm>
          <a:off x="15481300" y="17653636"/>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50164</xdr:rowOff>
    </xdr:from>
    <xdr:to>
      <xdr:col>76</xdr:col>
      <xdr:colOff>165100</xdr:colOff>
      <xdr:row>102</xdr:row>
      <xdr:rowOff>151764</xdr:rowOff>
    </xdr:to>
    <xdr:sp macro="" textlink="">
      <xdr:nvSpPr>
        <xdr:cNvPr id="783" name="楕円 782">
          <a:extLst>
            <a:ext uri="{FF2B5EF4-FFF2-40B4-BE49-F238E27FC236}">
              <a16:creationId xmlns:a16="http://schemas.microsoft.com/office/drawing/2014/main" id="{2120A98B-346C-40EE-8EB1-939E14F73E47}"/>
            </a:ext>
          </a:extLst>
        </xdr:cNvPr>
        <xdr:cNvSpPr/>
      </xdr:nvSpPr>
      <xdr:spPr>
        <a:xfrm>
          <a:off x="14541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100964</xdr:rowOff>
    </xdr:from>
    <xdr:to>
      <xdr:col>81</xdr:col>
      <xdr:colOff>50800</xdr:colOff>
      <xdr:row>102</xdr:row>
      <xdr:rowOff>165736</xdr:rowOff>
    </xdr:to>
    <xdr:cxnSp macro="">
      <xdr:nvCxnSpPr>
        <xdr:cNvPr id="784" name="直線コネクタ 783">
          <a:extLst>
            <a:ext uri="{FF2B5EF4-FFF2-40B4-BE49-F238E27FC236}">
              <a16:creationId xmlns:a16="http://schemas.microsoft.com/office/drawing/2014/main" id="{EEDA5A96-B13C-4D46-AF7E-2CA6ABFAFD01}"/>
            </a:ext>
          </a:extLst>
        </xdr:cNvPr>
        <xdr:cNvCxnSpPr/>
      </xdr:nvCxnSpPr>
      <xdr:spPr>
        <a:xfrm>
          <a:off x="14592300" y="175888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156845</xdr:rowOff>
    </xdr:from>
    <xdr:to>
      <xdr:col>72</xdr:col>
      <xdr:colOff>38100</xdr:colOff>
      <xdr:row>102</xdr:row>
      <xdr:rowOff>86995</xdr:rowOff>
    </xdr:to>
    <xdr:sp macro="" textlink="">
      <xdr:nvSpPr>
        <xdr:cNvPr id="785" name="楕円 784">
          <a:extLst>
            <a:ext uri="{FF2B5EF4-FFF2-40B4-BE49-F238E27FC236}">
              <a16:creationId xmlns:a16="http://schemas.microsoft.com/office/drawing/2014/main" id="{4D2E51C6-06CF-4ED7-84C8-0C4A6C881B4B}"/>
            </a:ext>
          </a:extLst>
        </xdr:cNvPr>
        <xdr:cNvSpPr/>
      </xdr:nvSpPr>
      <xdr:spPr>
        <a:xfrm>
          <a:off x="13652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36195</xdr:rowOff>
    </xdr:from>
    <xdr:to>
      <xdr:col>76</xdr:col>
      <xdr:colOff>114300</xdr:colOff>
      <xdr:row>102</xdr:row>
      <xdr:rowOff>100964</xdr:rowOff>
    </xdr:to>
    <xdr:cxnSp macro="">
      <xdr:nvCxnSpPr>
        <xdr:cNvPr id="786" name="直線コネクタ 785">
          <a:extLst>
            <a:ext uri="{FF2B5EF4-FFF2-40B4-BE49-F238E27FC236}">
              <a16:creationId xmlns:a16="http://schemas.microsoft.com/office/drawing/2014/main" id="{9EAFF8DE-222C-43F3-BC07-E3C92FCE8C49}"/>
            </a:ext>
          </a:extLst>
        </xdr:cNvPr>
        <xdr:cNvCxnSpPr/>
      </xdr:nvCxnSpPr>
      <xdr:spPr>
        <a:xfrm>
          <a:off x="13703300" y="17524095"/>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92075</xdr:rowOff>
    </xdr:from>
    <xdr:to>
      <xdr:col>67</xdr:col>
      <xdr:colOff>101600</xdr:colOff>
      <xdr:row>102</xdr:row>
      <xdr:rowOff>22225</xdr:rowOff>
    </xdr:to>
    <xdr:sp macro="" textlink="">
      <xdr:nvSpPr>
        <xdr:cNvPr id="787" name="楕円 786">
          <a:extLst>
            <a:ext uri="{FF2B5EF4-FFF2-40B4-BE49-F238E27FC236}">
              <a16:creationId xmlns:a16="http://schemas.microsoft.com/office/drawing/2014/main" id="{7B2B9663-F832-4ECA-BAD0-BBB1D2BDBD57}"/>
            </a:ext>
          </a:extLst>
        </xdr:cNvPr>
        <xdr:cNvSpPr/>
      </xdr:nvSpPr>
      <xdr:spPr>
        <a:xfrm>
          <a:off x="12763500" y="174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142875</xdr:rowOff>
    </xdr:from>
    <xdr:to>
      <xdr:col>71</xdr:col>
      <xdr:colOff>177800</xdr:colOff>
      <xdr:row>102</xdr:row>
      <xdr:rowOff>36195</xdr:rowOff>
    </xdr:to>
    <xdr:cxnSp macro="">
      <xdr:nvCxnSpPr>
        <xdr:cNvPr id="788" name="直線コネクタ 787">
          <a:extLst>
            <a:ext uri="{FF2B5EF4-FFF2-40B4-BE49-F238E27FC236}">
              <a16:creationId xmlns:a16="http://schemas.microsoft.com/office/drawing/2014/main" id="{FDDC137A-B8DD-48B9-922C-E7D1920212EE}"/>
            </a:ext>
          </a:extLst>
        </xdr:cNvPr>
        <xdr:cNvCxnSpPr/>
      </xdr:nvCxnSpPr>
      <xdr:spPr>
        <a:xfrm>
          <a:off x="12814300" y="174593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789" name="n_1aveValue【公民館】&#10;有形固定資産減価償却率">
          <a:extLst>
            <a:ext uri="{FF2B5EF4-FFF2-40B4-BE49-F238E27FC236}">
              <a16:creationId xmlns:a16="http://schemas.microsoft.com/office/drawing/2014/main" id="{08C07932-ABCD-4C9A-8FA4-106C34EA401C}"/>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0" name="n_2aveValue【公民館】&#10;有形固定資産減価償却率">
          <a:extLst>
            <a:ext uri="{FF2B5EF4-FFF2-40B4-BE49-F238E27FC236}">
              <a16:creationId xmlns:a16="http://schemas.microsoft.com/office/drawing/2014/main" id="{918EAC79-F0BC-4991-813F-CA3E3524471F}"/>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91" name="n_3aveValue【公民館】&#10;有形固定資産減価償却率">
          <a:extLst>
            <a:ext uri="{FF2B5EF4-FFF2-40B4-BE49-F238E27FC236}">
              <a16:creationId xmlns:a16="http://schemas.microsoft.com/office/drawing/2014/main" id="{ECF5578D-911F-4A2B-A1BE-ACCAD27F689A}"/>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70502</xdr:rowOff>
    </xdr:from>
    <xdr:ext cx="405111" cy="259045"/>
    <xdr:sp macro="" textlink="">
      <xdr:nvSpPr>
        <xdr:cNvPr id="792" name="n_4aveValue【公民館】&#10;有形固定資産減価償却率">
          <a:extLst>
            <a:ext uri="{FF2B5EF4-FFF2-40B4-BE49-F238E27FC236}">
              <a16:creationId xmlns:a16="http://schemas.microsoft.com/office/drawing/2014/main" id="{B08E83CB-EB49-4A21-89D0-90A033563B19}"/>
            </a:ext>
          </a:extLst>
        </xdr:cNvPr>
        <xdr:cNvSpPr txBox="1"/>
      </xdr:nvSpPr>
      <xdr:spPr>
        <a:xfrm>
          <a:off x="12611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61613</xdr:rowOff>
    </xdr:from>
    <xdr:ext cx="405111" cy="259045"/>
    <xdr:sp macro="" textlink="">
      <xdr:nvSpPr>
        <xdr:cNvPr id="793" name="n_1mainValue【公民館】&#10;有形固定資産減価償却率">
          <a:extLst>
            <a:ext uri="{FF2B5EF4-FFF2-40B4-BE49-F238E27FC236}">
              <a16:creationId xmlns:a16="http://schemas.microsoft.com/office/drawing/2014/main" id="{AC43FF8E-AF40-43E1-AB44-9D804994A95E}"/>
            </a:ext>
          </a:extLst>
        </xdr:cNvPr>
        <xdr:cNvSpPr txBox="1"/>
      </xdr:nvSpPr>
      <xdr:spPr>
        <a:xfrm>
          <a:off x="152660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168291</xdr:rowOff>
    </xdr:from>
    <xdr:ext cx="405111" cy="259045"/>
    <xdr:sp macro="" textlink="">
      <xdr:nvSpPr>
        <xdr:cNvPr id="794" name="n_2mainValue【公民館】&#10;有形固定資産減価償却率">
          <a:extLst>
            <a:ext uri="{FF2B5EF4-FFF2-40B4-BE49-F238E27FC236}">
              <a16:creationId xmlns:a16="http://schemas.microsoft.com/office/drawing/2014/main" id="{7680B700-ED32-4BD3-8D69-9720EE9961F7}"/>
            </a:ext>
          </a:extLst>
        </xdr:cNvPr>
        <xdr:cNvSpPr txBox="1"/>
      </xdr:nvSpPr>
      <xdr:spPr>
        <a:xfrm>
          <a:off x="143897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103522</xdr:rowOff>
    </xdr:from>
    <xdr:ext cx="405111" cy="259045"/>
    <xdr:sp macro="" textlink="">
      <xdr:nvSpPr>
        <xdr:cNvPr id="795" name="n_3mainValue【公民館】&#10;有形固定資産減価償却率">
          <a:extLst>
            <a:ext uri="{FF2B5EF4-FFF2-40B4-BE49-F238E27FC236}">
              <a16:creationId xmlns:a16="http://schemas.microsoft.com/office/drawing/2014/main" id="{181B586F-B94E-4A93-967B-27FAAE916AD8}"/>
            </a:ext>
          </a:extLst>
        </xdr:cNvPr>
        <xdr:cNvSpPr txBox="1"/>
      </xdr:nvSpPr>
      <xdr:spPr>
        <a:xfrm>
          <a:off x="135007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38752</xdr:rowOff>
    </xdr:from>
    <xdr:ext cx="405111" cy="259045"/>
    <xdr:sp macro="" textlink="">
      <xdr:nvSpPr>
        <xdr:cNvPr id="796" name="n_4mainValue【公民館】&#10;有形固定資産減価償却率">
          <a:extLst>
            <a:ext uri="{FF2B5EF4-FFF2-40B4-BE49-F238E27FC236}">
              <a16:creationId xmlns:a16="http://schemas.microsoft.com/office/drawing/2014/main" id="{45CDE7EE-3EBF-4FFF-82F3-18C691FD793E}"/>
            </a:ext>
          </a:extLst>
        </xdr:cNvPr>
        <xdr:cNvSpPr txBox="1"/>
      </xdr:nvSpPr>
      <xdr:spPr>
        <a:xfrm>
          <a:off x="126117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3972998C-5F2E-4658-92E3-329239B40F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C676D20E-8D2F-4A0E-87A2-B01900C8DE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D1C4A27B-932E-460E-A5E2-5F868DF231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C58C0176-3EBC-485C-8FB6-29DA1FDB79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3FBBBF5E-878F-4D7D-BB52-48F3BCB072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69F122E6-FC18-4909-8365-AFDEDA532A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43308645-EDAD-47C4-94E2-56679E15A30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E181D5C-723B-4568-A157-814DC18AB4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2BA78594-78C2-4CF9-A330-2CB2F45DED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28DC56EC-3614-4971-8B1F-A075A0255A6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A3D56D82-C85B-4DD4-A7D7-50638D5501C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2A2AC655-9A09-4649-9DEC-6C8283CC466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1D218F77-06A9-4E44-ADE1-7F07A5989F5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9C8DC993-1CA0-4F78-87C3-B967E8199E8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7E9C8347-9BC7-4720-B3F6-268D9C51C57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9DF4B588-7069-453F-972C-40296489CCE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613952CD-F610-41EB-889C-DD4BB9EE1CA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4F0DB681-510A-453E-80E5-8E3F2E8CC4D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9CB316CF-D08E-4D18-9FCC-07B96468BF6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3F68EC41-1842-49FF-BBA0-43A2DA557BC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84E91E77-C289-498B-8F50-5070E69D25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E04F3586-2081-486D-A5CC-65E6E81A9B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FF71CC17-A9BB-478A-98E3-AF2A929EE2E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0" name="直線コネクタ 819">
          <a:extLst>
            <a:ext uri="{FF2B5EF4-FFF2-40B4-BE49-F238E27FC236}">
              <a16:creationId xmlns:a16="http://schemas.microsoft.com/office/drawing/2014/main" id="{B41011F2-694B-4100-9479-F2C2A11426A3}"/>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1" name="【公民館】&#10;一人当たり面積最小値テキスト">
          <a:extLst>
            <a:ext uri="{FF2B5EF4-FFF2-40B4-BE49-F238E27FC236}">
              <a16:creationId xmlns:a16="http://schemas.microsoft.com/office/drawing/2014/main" id="{CEAE17D7-6BC6-44B0-9953-EF06A3A89E8C}"/>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2" name="直線コネクタ 821">
          <a:extLst>
            <a:ext uri="{FF2B5EF4-FFF2-40B4-BE49-F238E27FC236}">
              <a16:creationId xmlns:a16="http://schemas.microsoft.com/office/drawing/2014/main" id="{C2510891-6842-4511-9E30-F530310D165A}"/>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3" name="【公民館】&#10;一人当たり面積最大値テキスト">
          <a:extLst>
            <a:ext uri="{FF2B5EF4-FFF2-40B4-BE49-F238E27FC236}">
              <a16:creationId xmlns:a16="http://schemas.microsoft.com/office/drawing/2014/main" id="{1FED6AF3-52B3-49BF-A25D-49487ACC14A2}"/>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4" name="直線コネクタ 823">
          <a:extLst>
            <a:ext uri="{FF2B5EF4-FFF2-40B4-BE49-F238E27FC236}">
              <a16:creationId xmlns:a16="http://schemas.microsoft.com/office/drawing/2014/main" id="{0BAAF766-550A-49C2-90A1-F064FDF6601A}"/>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825" name="【公民館】&#10;一人当たり面積平均値テキスト">
          <a:extLst>
            <a:ext uri="{FF2B5EF4-FFF2-40B4-BE49-F238E27FC236}">
              <a16:creationId xmlns:a16="http://schemas.microsoft.com/office/drawing/2014/main" id="{889F4C29-029E-48E4-9720-BF3EB994F822}"/>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6" name="フローチャート: 判断 825">
          <a:extLst>
            <a:ext uri="{FF2B5EF4-FFF2-40B4-BE49-F238E27FC236}">
              <a16:creationId xmlns:a16="http://schemas.microsoft.com/office/drawing/2014/main" id="{A86209C2-802A-4ADD-B17A-969D85C5A9F2}"/>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27" name="フローチャート: 判断 826">
          <a:extLst>
            <a:ext uri="{FF2B5EF4-FFF2-40B4-BE49-F238E27FC236}">
              <a16:creationId xmlns:a16="http://schemas.microsoft.com/office/drawing/2014/main" id="{5CE29236-FE13-44CE-8479-FAE9C8A8A75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28" name="フローチャート: 判断 827">
          <a:extLst>
            <a:ext uri="{FF2B5EF4-FFF2-40B4-BE49-F238E27FC236}">
              <a16:creationId xmlns:a16="http://schemas.microsoft.com/office/drawing/2014/main" id="{0C4B8210-BBE2-48D1-AAD1-FBF0A1DBE35D}"/>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58928</xdr:rowOff>
    </xdr:from>
    <xdr:to>
      <xdr:col>102</xdr:col>
      <xdr:colOff>165100</xdr:colOff>
      <xdr:row>106</xdr:row>
      <xdr:rowOff>160528</xdr:rowOff>
    </xdr:to>
    <xdr:sp macro="" textlink="">
      <xdr:nvSpPr>
        <xdr:cNvPr id="829" name="フローチャート: 判断 828">
          <a:extLst>
            <a:ext uri="{FF2B5EF4-FFF2-40B4-BE49-F238E27FC236}">
              <a16:creationId xmlns:a16="http://schemas.microsoft.com/office/drawing/2014/main" id="{374CA414-3831-4798-B0D6-D9BAE51B2C30}"/>
            </a:ext>
          </a:extLst>
        </xdr:cNvPr>
        <xdr:cNvSpPr/>
      </xdr:nvSpPr>
      <xdr:spPr>
        <a:xfrm>
          <a:off x="19494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51308</xdr:rowOff>
    </xdr:from>
    <xdr:to>
      <xdr:col>98</xdr:col>
      <xdr:colOff>38100</xdr:colOff>
      <xdr:row>106</xdr:row>
      <xdr:rowOff>152908</xdr:rowOff>
    </xdr:to>
    <xdr:sp macro="" textlink="">
      <xdr:nvSpPr>
        <xdr:cNvPr id="830" name="フローチャート: 判断 829">
          <a:extLst>
            <a:ext uri="{FF2B5EF4-FFF2-40B4-BE49-F238E27FC236}">
              <a16:creationId xmlns:a16="http://schemas.microsoft.com/office/drawing/2014/main" id="{394F49EE-CE2C-46F3-A9E0-B0ABF69CAA18}"/>
            </a:ext>
          </a:extLst>
        </xdr:cNvPr>
        <xdr:cNvSpPr/>
      </xdr:nvSpPr>
      <xdr:spPr>
        <a:xfrm>
          <a:off x="18605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3C6C8B5-4A89-44E0-A255-1180743E08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B4CE041-A8FE-4CA9-B00B-20F3D28EF0E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3794C30-0A7C-4FE8-8716-9BA9D74AAE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B8646F3-0854-4B69-8BD9-EC15E3D2AD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943B5B5-6BCC-46D0-8F0F-7EA7B65C0DC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65024</xdr:rowOff>
    </xdr:from>
    <xdr:to>
      <xdr:col>116</xdr:col>
      <xdr:colOff>114300</xdr:colOff>
      <xdr:row>103</xdr:row>
      <xdr:rowOff>166624</xdr:rowOff>
    </xdr:to>
    <xdr:sp macro="" textlink="">
      <xdr:nvSpPr>
        <xdr:cNvPr id="836" name="楕円 835">
          <a:extLst>
            <a:ext uri="{FF2B5EF4-FFF2-40B4-BE49-F238E27FC236}">
              <a16:creationId xmlns:a16="http://schemas.microsoft.com/office/drawing/2014/main" id="{B0CD2113-BDB8-4B88-8746-452EF51EFCD4}"/>
            </a:ext>
          </a:extLst>
        </xdr:cNvPr>
        <xdr:cNvSpPr/>
      </xdr:nvSpPr>
      <xdr:spPr>
        <a:xfrm>
          <a:off x="22110700" y="177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87901</xdr:rowOff>
    </xdr:from>
    <xdr:ext cx="469744" cy="259045"/>
    <xdr:sp macro="" textlink="">
      <xdr:nvSpPr>
        <xdr:cNvPr id="837" name="【公民館】&#10;一人当たり面積該当値テキスト">
          <a:extLst>
            <a:ext uri="{FF2B5EF4-FFF2-40B4-BE49-F238E27FC236}">
              <a16:creationId xmlns:a16="http://schemas.microsoft.com/office/drawing/2014/main" id="{BDD83E1A-C498-4D75-9C3C-EB05678B8795}"/>
            </a:ext>
          </a:extLst>
        </xdr:cNvPr>
        <xdr:cNvSpPr txBox="1"/>
      </xdr:nvSpPr>
      <xdr:spPr>
        <a:xfrm>
          <a:off x="22199600" y="175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76454</xdr:rowOff>
    </xdr:from>
    <xdr:to>
      <xdr:col>112</xdr:col>
      <xdr:colOff>38100</xdr:colOff>
      <xdr:row>104</xdr:row>
      <xdr:rowOff>6604</xdr:rowOff>
    </xdr:to>
    <xdr:sp macro="" textlink="">
      <xdr:nvSpPr>
        <xdr:cNvPr id="838" name="楕円 837">
          <a:extLst>
            <a:ext uri="{FF2B5EF4-FFF2-40B4-BE49-F238E27FC236}">
              <a16:creationId xmlns:a16="http://schemas.microsoft.com/office/drawing/2014/main" id="{B4A1D2DA-76C9-4CD5-9DCD-74F6787CBECD}"/>
            </a:ext>
          </a:extLst>
        </xdr:cNvPr>
        <xdr:cNvSpPr/>
      </xdr:nvSpPr>
      <xdr:spPr>
        <a:xfrm>
          <a:off x="21272500" y="177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115824</xdr:rowOff>
    </xdr:from>
    <xdr:to>
      <xdr:col>116</xdr:col>
      <xdr:colOff>63500</xdr:colOff>
      <xdr:row>103</xdr:row>
      <xdr:rowOff>127254</xdr:rowOff>
    </xdr:to>
    <xdr:cxnSp macro="">
      <xdr:nvCxnSpPr>
        <xdr:cNvPr id="839" name="直線コネクタ 838">
          <a:extLst>
            <a:ext uri="{FF2B5EF4-FFF2-40B4-BE49-F238E27FC236}">
              <a16:creationId xmlns:a16="http://schemas.microsoft.com/office/drawing/2014/main" id="{42F67E57-EAE0-4BED-8605-28F9CC578E80}"/>
            </a:ext>
          </a:extLst>
        </xdr:cNvPr>
        <xdr:cNvCxnSpPr/>
      </xdr:nvCxnSpPr>
      <xdr:spPr>
        <a:xfrm flipV="1">
          <a:off x="21323300" y="177751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81026</xdr:rowOff>
    </xdr:from>
    <xdr:to>
      <xdr:col>107</xdr:col>
      <xdr:colOff>101600</xdr:colOff>
      <xdr:row>104</xdr:row>
      <xdr:rowOff>11176</xdr:rowOff>
    </xdr:to>
    <xdr:sp macro="" textlink="">
      <xdr:nvSpPr>
        <xdr:cNvPr id="840" name="楕円 839">
          <a:extLst>
            <a:ext uri="{FF2B5EF4-FFF2-40B4-BE49-F238E27FC236}">
              <a16:creationId xmlns:a16="http://schemas.microsoft.com/office/drawing/2014/main" id="{534B499C-194D-4A62-986A-D554D6FC7B8A}"/>
            </a:ext>
          </a:extLst>
        </xdr:cNvPr>
        <xdr:cNvSpPr/>
      </xdr:nvSpPr>
      <xdr:spPr>
        <a:xfrm>
          <a:off x="20383500" y="177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127254</xdr:rowOff>
    </xdr:from>
    <xdr:to>
      <xdr:col>111</xdr:col>
      <xdr:colOff>177800</xdr:colOff>
      <xdr:row>103</xdr:row>
      <xdr:rowOff>131826</xdr:rowOff>
    </xdr:to>
    <xdr:cxnSp macro="">
      <xdr:nvCxnSpPr>
        <xdr:cNvPr id="841" name="直線コネクタ 840">
          <a:extLst>
            <a:ext uri="{FF2B5EF4-FFF2-40B4-BE49-F238E27FC236}">
              <a16:creationId xmlns:a16="http://schemas.microsoft.com/office/drawing/2014/main" id="{3EC07711-3019-43C3-9B61-A55C15AB5203}"/>
            </a:ext>
          </a:extLst>
        </xdr:cNvPr>
        <xdr:cNvCxnSpPr/>
      </xdr:nvCxnSpPr>
      <xdr:spPr>
        <a:xfrm flipV="1">
          <a:off x="20434300" y="17786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90170</xdr:rowOff>
    </xdr:from>
    <xdr:to>
      <xdr:col>102</xdr:col>
      <xdr:colOff>165100</xdr:colOff>
      <xdr:row>104</xdr:row>
      <xdr:rowOff>20320</xdr:rowOff>
    </xdr:to>
    <xdr:sp macro="" textlink="">
      <xdr:nvSpPr>
        <xdr:cNvPr id="842" name="楕円 841">
          <a:extLst>
            <a:ext uri="{FF2B5EF4-FFF2-40B4-BE49-F238E27FC236}">
              <a16:creationId xmlns:a16="http://schemas.microsoft.com/office/drawing/2014/main" id="{7C91F32B-3FC7-43AF-B391-80DAE3E29B03}"/>
            </a:ext>
          </a:extLst>
        </xdr:cNvPr>
        <xdr:cNvSpPr/>
      </xdr:nvSpPr>
      <xdr:spPr>
        <a:xfrm>
          <a:off x="19494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131826</xdr:rowOff>
    </xdr:from>
    <xdr:to>
      <xdr:col>107</xdr:col>
      <xdr:colOff>50800</xdr:colOff>
      <xdr:row>103</xdr:row>
      <xdr:rowOff>140970</xdr:rowOff>
    </xdr:to>
    <xdr:cxnSp macro="">
      <xdr:nvCxnSpPr>
        <xdr:cNvPr id="843" name="直線コネクタ 842">
          <a:extLst>
            <a:ext uri="{FF2B5EF4-FFF2-40B4-BE49-F238E27FC236}">
              <a16:creationId xmlns:a16="http://schemas.microsoft.com/office/drawing/2014/main" id="{DA1FF429-B6CA-4633-A922-88A7557FCDC8}"/>
            </a:ext>
          </a:extLst>
        </xdr:cNvPr>
        <xdr:cNvCxnSpPr/>
      </xdr:nvCxnSpPr>
      <xdr:spPr>
        <a:xfrm flipV="1">
          <a:off x="19545300" y="17791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96265</xdr:rowOff>
    </xdr:from>
    <xdr:to>
      <xdr:col>98</xdr:col>
      <xdr:colOff>38100</xdr:colOff>
      <xdr:row>104</xdr:row>
      <xdr:rowOff>26415</xdr:rowOff>
    </xdr:to>
    <xdr:sp macro="" textlink="">
      <xdr:nvSpPr>
        <xdr:cNvPr id="844" name="楕円 843">
          <a:extLst>
            <a:ext uri="{FF2B5EF4-FFF2-40B4-BE49-F238E27FC236}">
              <a16:creationId xmlns:a16="http://schemas.microsoft.com/office/drawing/2014/main" id="{C8E12D72-9E62-4A35-BB7D-511B810A22BA}"/>
            </a:ext>
          </a:extLst>
        </xdr:cNvPr>
        <xdr:cNvSpPr/>
      </xdr:nvSpPr>
      <xdr:spPr>
        <a:xfrm>
          <a:off x="18605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140970</xdr:rowOff>
    </xdr:from>
    <xdr:to>
      <xdr:col>102</xdr:col>
      <xdr:colOff>114300</xdr:colOff>
      <xdr:row>103</xdr:row>
      <xdr:rowOff>147065</xdr:rowOff>
    </xdr:to>
    <xdr:cxnSp macro="">
      <xdr:nvCxnSpPr>
        <xdr:cNvPr id="845" name="直線コネクタ 844">
          <a:extLst>
            <a:ext uri="{FF2B5EF4-FFF2-40B4-BE49-F238E27FC236}">
              <a16:creationId xmlns:a16="http://schemas.microsoft.com/office/drawing/2014/main" id="{C900B72E-4835-4648-B9A9-AA4F19B4FCA6}"/>
            </a:ext>
          </a:extLst>
        </xdr:cNvPr>
        <xdr:cNvCxnSpPr/>
      </xdr:nvCxnSpPr>
      <xdr:spPr>
        <a:xfrm flipV="1">
          <a:off x="18656300" y="1780032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846" name="n_1aveValue【公民館】&#10;一人当たり面積">
          <a:extLst>
            <a:ext uri="{FF2B5EF4-FFF2-40B4-BE49-F238E27FC236}">
              <a16:creationId xmlns:a16="http://schemas.microsoft.com/office/drawing/2014/main" id="{0D90C540-BA13-4041-9107-933378953118}"/>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847" name="n_2aveValue【公民館】&#10;一人当たり面積">
          <a:extLst>
            <a:ext uri="{FF2B5EF4-FFF2-40B4-BE49-F238E27FC236}">
              <a16:creationId xmlns:a16="http://schemas.microsoft.com/office/drawing/2014/main" id="{7CD0D372-238F-4D0F-A773-D74047FEC837}"/>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151655</xdr:rowOff>
    </xdr:from>
    <xdr:ext cx="469744" cy="259045"/>
    <xdr:sp macro="" textlink="">
      <xdr:nvSpPr>
        <xdr:cNvPr id="848" name="n_3aveValue【公民館】&#10;一人当たり面積">
          <a:extLst>
            <a:ext uri="{FF2B5EF4-FFF2-40B4-BE49-F238E27FC236}">
              <a16:creationId xmlns:a16="http://schemas.microsoft.com/office/drawing/2014/main" id="{ED454A05-A6AC-4EC1-A0A3-2ED77109F6D3}"/>
            </a:ext>
          </a:extLst>
        </xdr:cNvPr>
        <xdr:cNvSpPr txBox="1"/>
      </xdr:nvSpPr>
      <xdr:spPr>
        <a:xfrm>
          <a:off x="193104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144035</xdr:rowOff>
    </xdr:from>
    <xdr:ext cx="469744" cy="259045"/>
    <xdr:sp macro="" textlink="">
      <xdr:nvSpPr>
        <xdr:cNvPr id="849" name="n_4aveValue【公民館】&#10;一人当たり面積">
          <a:extLst>
            <a:ext uri="{FF2B5EF4-FFF2-40B4-BE49-F238E27FC236}">
              <a16:creationId xmlns:a16="http://schemas.microsoft.com/office/drawing/2014/main" id="{622A3955-8262-43C4-B56E-77C486744650}"/>
            </a:ext>
          </a:extLst>
        </xdr:cNvPr>
        <xdr:cNvSpPr txBox="1"/>
      </xdr:nvSpPr>
      <xdr:spPr>
        <a:xfrm>
          <a:off x="18421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23131</xdr:rowOff>
    </xdr:from>
    <xdr:ext cx="469744" cy="259045"/>
    <xdr:sp macro="" textlink="">
      <xdr:nvSpPr>
        <xdr:cNvPr id="850" name="n_1mainValue【公民館】&#10;一人当たり面積">
          <a:extLst>
            <a:ext uri="{FF2B5EF4-FFF2-40B4-BE49-F238E27FC236}">
              <a16:creationId xmlns:a16="http://schemas.microsoft.com/office/drawing/2014/main" id="{2F3EE6EC-499E-4AB6-9425-520E9A08B2FD}"/>
            </a:ext>
          </a:extLst>
        </xdr:cNvPr>
        <xdr:cNvSpPr txBox="1"/>
      </xdr:nvSpPr>
      <xdr:spPr>
        <a:xfrm>
          <a:off x="21075727" y="1751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27703</xdr:rowOff>
    </xdr:from>
    <xdr:ext cx="469744" cy="259045"/>
    <xdr:sp macro="" textlink="">
      <xdr:nvSpPr>
        <xdr:cNvPr id="851" name="n_2mainValue【公民館】&#10;一人当たり面積">
          <a:extLst>
            <a:ext uri="{FF2B5EF4-FFF2-40B4-BE49-F238E27FC236}">
              <a16:creationId xmlns:a16="http://schemas.microsoft.com/office/drawing/2014/main" id="{368D770C-FC85-460A-A27D-183FC3DE7BC8}"/>
            </a:ext>
          </a:extLst>
        </xdr:cNvPr>
        <xdr:cNvSpPr txBox="1"/>
      </xdr:nvSpPr>
      <xdr:spPr>
        <a:xfrm>
          <a:off x="20199427" y="1751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36847</xdr:rowOff>
    </xdr:from>
    <xdr:ext cx="469744" cy="259045"/>
    <xdr:sp macro="" textlink="">
      <xdr:nvSpPr>
        <xdr:cNvPr id="852" name="n_3mainValue【公民館】&#10;一人当たり面積">
          <a:extLst>
            <a:ext uri="{FF2B5EF4-FFF2-40B4-BE49-F238E27FC236}">
              <a16:creationId xmlns:a16="http://schemas.microsoft.com/office/drawing/2014/main" id="{92FEC6E7-0B23-4242-8DDE-9EEC2019855C}"/>
            </a:ext>
          </a:extLst>
        </xdr:cNvPr>
        <xdr:cNvSpPr txBox="1"/>
      </xdr:nvSpPr>
      <xdr:spPr>
        <a:xfrm>
          <a:off x="193104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42942</xdr:rowOff>
    </xdr:from>
    <xdr:ext cx="469744" cy="259045"/>
    <xdr:sp macro="" textlink="">
      <xdr:nvSpPr>
        <xdr:cNvPr id="853" name="n_4mainValue【公民館】&#10;一人当たり面積">
          <a:extLst>
            <a:ext uri="{FF2B5EF4-FFF2-40B4-BE49-F238E27FC236}">
              <a16:creationId xmlns:a16="http://schemas.microsoft.com/office/drawing/2014/main" id="{CC11F644-A7FE-4D04-A7BF-39F2D5B5DB9E}"/>
            </a:ext>
          </a:extLst>
        </xdr:cNvPr>
        <xdr:cNvSpPr txBox="1"/>
      </xdr:nvSpPr>
      <xdr:spPr>
        <a:xfrm>
          <a:off x="18421427"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D5482347-7C74-4477-818B-B70537B874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1ACBE40-9E20-4AC9-BC88-1AD068261C9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43CCE352-D608-4BA6-AA63-72EFB33259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類似団体と比較して特に有形固定資産減価償却率が高くなっている施設は、学校施設、児童館である。</a:t>
          </a:r>
          <a:endParaRPr lang="ja-JP" altLang="ja-JP" sz="1400">
            <a:effectLst/>
          </a:endParaRPr>
        </a:p>
        <a:p>
          <a:r>
            <a:rPr kumimoji="1" lang="ja-JP" altLang="ja-JP" sz="1100">
              <a:solidFill>
                <a:schemeClr val="dk1"/>
              </a:solidFill>
              <a:effectLst/>
              <a:latin typeface="+mn-lt"/>
              <a:ea typeface="+mn-ea"/>
              <a:cs typeface="+mn-cs"/>
            </a:rPr>
            <a:t>　学校施設については、有形固定資産減価償却率が</a:t>
          </a:r>
          <a:r>
            <a:rPr kumimoji="1" lang="en-US" altLang="ja-JP" sz="1100">
              <a:solidFill>
                <a:schemeClr val="dk1"/>
              </a:solidFill>
              <a:effectLst/>
              <a:latin typeface="+mn-lt"/>
              <a:ea typeface="+mn-ea"/>
              <a:cs typeface="+mn-cs"/>
            </a:rPr>
            <a:t>91.5</a:t>
          </a:r>
          <a:r>
            <a:rPr kumimoji="1" lang="ja-JP" altLang="ja-JP" sz="1100">
              <a:solidFill>
                <a:schemeClr val="dk1"/>
              </a:solidFill>
              <a:effectLst/>
              <a:latin typeface="+mn-lt"/>
              <a:ea typeface="+mn-ea"/>
              <a:cs typeface="+mn-cs"/>
            </a:rPr>
            <a:t>％となっており、児童館の一部は耐用年数を経過しつつあるため有形固定資産減価償却率が高くなっている。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　大規模改修を行うなど、小学校を中心に老朽化対策に取り組んでいくこととしている。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EC492F-2EB3-4C76-8EC5-018D0E0BB2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FAFC60-4053-4830-B7A0-969AFD868A8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5EE452-9218-4B06-8821-B6040FBA8F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5BE79C-C6B1-4A73-B72B-0618D01602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D353F1-F1BC-4B1B-ACD5-ABEC8A5FF7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ECF849-3519-49C1-8686-3BA5BDC2CCE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499963-9FEC-4074-AC9D-B92EDD9BF5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030F24-A4A0-4D96-AD76-56A7AD4DA4F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314908-BA71-431E-9DB5-D45B3AA464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B97C5B-3793-4C7B-AD3A-CA6230ECAA6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6,585
6,561
139.42
6,503,908
6,278,094
220,212
3,488,260
5,605,169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133DA7-BD0D-4A7F-9F24-A4939292CE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A44145-05B5-4645-931B-628A2FFE22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CA820D-D09E-4D54-ABA5-D4A686AF45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78087F-1678-4261-BF9D-0B49B7E9AD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EB61C6-4897-4821-88DC-EE2D875250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4FD7E0A-9C36-4A8A-81C0-896B9D0DFEB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896532-AEFC-48DF-8A60-26D63C69C5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2B826E-AA1A-4D7E-8BE6-EDA730DDD2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B30066-7A13-4D3F-B5A3-525CCD0F51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D0C068-0D8C-473D-93F0-8E57EE8FB2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CDCA82-5739-464D-970E-F743CF0140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6D8B3F-7316-48D1-AA7E-44E8B34C212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7A15D2-2DCA-4FF2-877A-B4EE3B6F26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760AF18-151E-4E91-9698-FFD614D1F7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A8EF6F-A7E0-4163-8F94-5DDA4AD026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31A0A1-2E69-4F1C-AEA2-8FBF2EEAEA3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0D1869-CCF0-4F8E-A004-A4F09E89F6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877F05-975A-4BDF-82D2-B586248836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D2D656-F5D8-4A4B-947C-3FA9909279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EF8CBA-D07F-4596-8225-CBC2EADBC0A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D64607-53A9-4198-BD4F-42FFCEB4C8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609669-4DA6-4966-B14C-02DE2BEBB6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943AF0-9725-4E1E-B5B9-E1256169B8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7D336A-E60F-43DC-B9EA-39D0B16F5D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94E9E6-1ADD-4169-B30B-753440F24C8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74E578-0E5B-4438-88B7-F5E420117C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079C12-AC93-4972-BBE8-6D2DB0C218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D25693-03F1-468E-BE84-0693D98EE75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9D3F00-56DF-43D1-B1DF-1A2F6B39210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D234A6E-44B4-49C7-AA1F-C3112C2C89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66EC8EE-C473-4EE6-83FF-D731454A04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3C08D97-A8F0-4C99-BDE3-3DDE136506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D3FB17D-58EC-4F04-AA45-848C8471752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4D96ABE-6DF4-43C9-BFD2-EEF3296F39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3FD33D7-E96C-4602-A4F6-1DCBB2E385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D2B6BE9-C3BD-4F85-B917-15E21530DA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061CB98-3FE2-45CB-A9CA-3BCFAFF893F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DA4CB4F-F95C-4984-B7AB-304ED17114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68A624B-DE0A-4A12-BFCA-C7C128B15A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FCD8FF0-920E-4DE2-887C-554F136A7D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140862D-59AB-4092-9392-D683E5E83A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5EAF510-916F-4E79-B770-30210840721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445821E-BE22-47AC-9918-B5F990B061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5BAB05B-869F-4B42-9107-076A2BFC3C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E1EC092-7626-470C-A5A4-86585A077C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A5C0D4B-DEB1-4A08-B59A-C06163C61C5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BB2DDA5-A586-43FC-8BCE-B00432F12F0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921479F-FE27-46F7-A365-052B381E5A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6242CB61-1761-4DE8-9B7D-6D89CEB5874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2E7519A6-0C2E-4207-AAFE-D68E1869B433}"/>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813CE958-9099-46E6-9D34-C54D6C87E52D}"/>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6179A367-BE49-4DD8-9E47-6A3B9E6D879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B68D96A8-F17B-4FEB-B3E6-18A185620193}"/>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8399070E-1197-49BE-B747-93E2D4A1304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4203598C-9A05-4C19-9592-C0F836736EC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A2DE6BA2-A204-4A8F-BC5E-33889FB7FF9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23BD426E-A430-4694-B913-3EEB79A63E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13470BA-87D9-4EF4-8D91-B17BAE0C63C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B999E54E-32D1-4645-A2E6-DAC8400249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50E69B09-46C1-449A-8F0E-FB1EB2B9CF84}"/>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C316A0FE-73E4-4D6A-B265-54203031350F}"/>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DB8E1D0E-437D-44A1-BEDA-E31843AB9605}"/>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2598531A-AB0A-4DB9-A08F-10B881558028}"/>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C1CDD0C0-10DD-4DD2-A2B6-1836C7FC7838}"/>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F78F7A06-CC7B-40EE-986E-A783E830FACE}"/>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CD60A6DA-BD39-41E4-8007-8EFC208BBD0D}"/>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9A2AAFCE-2E94-4D53-B586-FF0B3239EBF2}"/>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A8CB4BA5-C68A-4F5C-8338-D542A9909B92}"/>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49784</xdr:rowOff>
    </xdr:from>
    <xdr:to>
      <xdr:col>10</xdr:col>
      <xdr:colOff>165100</xdr:colOff>
      <xdr:row>59</xdr:row>
      <xdr:rowOff>151384</xdr:rowOff>
    </xdr:to>
    <xdr:sp macro="" textlink="">
      <xdr:nvSpPr>
        <xdr:cNvPr id="80" name="フローチャート: 判断 79">
          <a:extLst>
            <a:ext uri="{FF2B5EF4-FFF2-40B4-BE49-F238E27FC236}">
              <a16:creationId xmlns:a16="http://schemas.microsoft.com/office/drawing/2014/main" id="{97DDBA52-A932-484A-8AD8-362767CC98CE}"/>
            </a:ext>
          </a:extLst>
        </xdr:cNvPr>
        <xdr:cNvSpPr/>
      </xdr:nvSpPr>
      <xdr:spPr>
        <a:xfrm>
          <a:off x="1968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134366</xdr:rowOff>
    </xdr:from>
    <xdr:to>
      <xdr:col>6</xdr:col>
      <xdr:colOff>38100</xdr:colOff>
      <xdr:row>59</xdr:row>
      <xdr:rowOff>64516</xdr:rowOff>
    </xdr:to>
    <xdr:sp macro="" textlink="">
      <xdr:nvSpPr>
        <xdr:cNvPr id="81" name="フローチャート: 判断 80">
          <a:extLst>
            <a:ext uri="{FF2B5EF4-FFF2-40B4-BE49-F238E27FC236}">
              <a16:creationId xmlns:a16="http://schemas.microsoft.com/office/drawing/2014/main" id="{0BAC53CF-2D3B-4CA2-9ED3-0BD6BF754D09}"/>
            </a:ext>
          </a:extLst>
        </xdr:cNvPr>
        <xdr:cNvSpPr/>
      </xdr:nvSpPr>
      <xdr:spPr>
        <a:xfrm>
          <a:off x="1079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C071C1D8-49B1-4E0C-A455-7FD28739986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21F81491-8C0E-4306-BA1B-45D67A4B414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25E3621-E09F-484E-82CD-CB558AA07A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FF2C073-676D-4576-80F1-FE9B63D22E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EA98FA3-620E-45C7-9DF4-E56590F20C5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87" name="楕円 86">
          <a:extLst>
            <a:ext uri="{FF2B5EF4-FFF2-40B4-BE49-F238E27FC236}">
              <a16:creationId xmlns:a16="http://schemas.microsoft.com/office/drawing/2014/main" id="{AE843DE9-AC7D-4B9E-99CB-059A5EFEC01C}"/>
            </a:ext>
          </a:extLst>
        </xdr:cNvPr>
        <xdr:cNvSpPr/>
      </xdr:nvSpPr>
      <xdr:spPr>
        <a:xfrm>
          <a:off x="45847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36085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D08D8103-53D9-4D73-A7CA-B98CAB256F94}"/>
            </a:ext>
          </a:extLst>
        </xdr:cNvPr>
        <xdr:cNvSpPr txBox="1"/>
      </xdr:nvSpPr>
      <xdr:spPr>
        <a:xfrm>
          <a:off x="4673600" y="998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122936</xdr:rowOff>
    </xdr:from>
    <xdr:to>
      <xdr:col>20</xdr:col>
      <xdr:colOff>38100</xdr:colOff>
      <xdr:row>59</xdr:row>
      <xdr:rowOff>53086</xdr:rowOff>
    </xdr:to>
    <xdr:sp macro="" textlink="">
      <xdr:nvSpPr>
        <xdr:cNvPr id="89" name="楕円 88">
          <a:extLst>
            <a:ext uri="{FF2B5EF4-FFF2-40B4-BE49-F238E27FC236}">
              <a16:creationId xmlns:a16="http://schemas.microsoft.com/office/drawing/2014/main" id="{0CF60FB6-CFE8-43AD-9C30-53AB362162C6}"/>
            </a:ext>
          </a:extLst>
        </xdr:cNvPr>
        <xdr:cNvSpPr/>
      </xdr:nvSpPr>
      <xdr:spPr>
        <a:xfrm>
          <a:off x="37465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xdr:rowOff>
    </xdr:from>
    <xdr:to>
      <xdr:col>24</xdr:col>
      <xdr:colOff>63500</xdr:colOff>
      <xdr:row>59</xdr:row>
      <xdr:rowOff>64008</xdr:rowOff>
    </xdr:to>
    <xdr:cxnSp macro="">
      <xdr:nvCxnSpPr>
        <xdr:cNvPr id="90" name="直線コネクタ 89">
          <a:extLst>
            <a:ext uri="{FF2B5EF4-FFF2-40B4-BE49-F238E27FC236}">
              <a16:creationId xmlns:a16="http://schemas.microsoft.com/office/drawing/2014/main" id="{1BF25EDF-229D-4426-87F5-98F3DB8396AF}"/>
            </a:ext>
          </a:extLst>
        </xdr:cNvPr>
        <xdr:cNvCxnSpPr/>
      </xdr:nvCxnSpPr>
      <xdr:spPr>
        <a:xfrm>
          <a:off x="3797300" y="1011783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61214</xdr:rowOff>
    </xdr:from>
    <xdr:to>
      <xdr:col>15</xdr:col>
      <xdr:colOff>101600</xdr:colOff>
      <xdr:row>58</xdr:row>
      <xdr:rowOff>162814</xdr:rowOff>
    </xdr:to>
    <xdr:sp macro="" textlink="">
      <xdr:nvSpPr>
        <xdr:cNvPr id="91" name="楕円 90">
          <a:extLst>
            <a:ext uri="{FF2B5EF4-FFF2-40B4-BE49-F238E27FC236}">
              <a16:creationId xmlns:a16="http://schemas.microsoft.com/office/drawing/2014/main" id="{2E784BEC-B40A-49AD-8768-56DF17CD7579}"/>
            </a:ext>
          </a:extLst>
        </xdr:cNvPr>
        <xdr:cNvSpPr/>
      </xdr:nvSpPr>
      <xdr:spPr>
        <a:xfrm>
          <a:off x="2857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112014</xdr:rowOff>
    </xdr:from>
    <xdr:to>
      <xdr:col>19</xdr:col>
      <xdr:colOff>177800</xdr:colOff>
      <xdr:row>59</xdr:row>
      <xdr:rowOff>2286</xdr:rowOff>
    </xdr:to>
    <xdr:cxnSp macro="">
      <xdr:nvCxnSpPr>
        <xdr:cNvPr id="92" name="直線コネクタ 91">
          <a:extLst>
            <a:ext uri="{FF2B5EF4-FFF2-40B4-BE49-F238E27FC236}">
              <a16:creationId xmlns:a16="http://schemas.microsoft.com/office/drawing/2014/main" id="{B8F9870E-4164-48CF-B79D-91070EEE8D82}"/>
            </a:ext>
          </a:extLst>
        </xdr:cNvPr>
        <xdr:cNvCxnSpPr/>
      </xdr:nvCxnSpPr>
      <xdr:spPr>
        <a:xfrm>
          <a:off x="2908300" y="1005611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56642</xdr:rowOff>
    </xdr:from>
    <xdr:to>
      <xdr:col>10</xdr:col>
      <xdr:colOff>165100</xdr:colOff>
      <xdr:row>58</xdr:row>
      <xdr:rowOff>158242</xdr:rowOff>
    </xdr:to>
    <xdr:sp macro="" textlink="">
      <xdr:nvSpPr>
        <xdr:cNvPr id="93" name="楕円 92">
          <a:extLst>
            <a:ext uri="{FF2B5EF4-FFF2-40B4-BE49-F238E27FC236}">
              <a16:creationId xmlns:a16="http://schemas.microsoft.com/office/drawing/2014/main" id="{B3CA348C-2F84-4D58-824E-3457422389A6}"/>
            </a:ext>
          </a:extLst>
        </xdr:cNvPr>
        <xdr:cNvSpPr/>
      </xdr:nvSpPr>
      <xdr:spPr>
        <a:xfrm>
          <a:off x="1968500" y="100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107442</xdr:rowOff>
    </xdr:from>
    <xdr:to>
      <xdr:col>15</xdr:col>
      <xdr:colOff>50800</xdr:colOff>
      <xdr:row>58</xdr:row>
      <xdr:rowOff>112014</xdr:rowOff>
    </xdr:to>
    <xdr:cxnSp macro="">
      <xdr:nvCxnSpPr>
        <xdr:cNvPr id="94" name="直線コネクタ 93">
          <a:extLst>
            <a:ext uri="{FF2B5EF4-FFF2-40B4-BE49-F238E27FC236}">
              <a16:creationId xmlns:a16="http://schemas.microsoft.com/office/drawing/2014/main" id="{17C3F379-8212-417E-BB9C-30CEDE592362}"/>
            </a:ext>
          </a:extLst>
        </xdr:cNvPr>
        <xdr:cNvCxnSpPr/>
      </xdr:nvCxnSpPr>
      <xdr:spPr>
        <a:xfrm>
          <a:off x="2019300" y="100515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168656</xdr:rowOff>
    </xdr:from>
    <xdr:to>
      <xdr:col>6</xdr:col>
      <xdr:colOff>38100</xdr:colOff>
      <xdr:row>58</xdr:row>
      <xdr:rowOff>98806</xdr:rowOff>
    </xdr:to>
    <xdr:sp macro="" textlink="">
      <xdr:nvSpPr>
        <xdr:cNvPr id="95" name="楕円 94">
          <a:extLst>
            <a:ext uri="{FF2B5EF4-FFF2-40B4-BE49-F238E27FC236}">
              <a16:creationId xmlns:a16="http://schemas.microsoft.com/office/drawing/2014/main" id="{1D170592-E9FC-453C-80DE-9B0E8848E2FC}"/>
            </a:ext>
          </a:extLst>
        </xdr:cNvPr>
        <xdr:cNvSpPr/>
      </xdr:nvSpPr>
      <xdr:spPr>
        <a:xfrm>
          <a:off x="1079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48006</xdr:rowOff>
    </xdr:from>
    <xdr:to>
      <xdr:col>10</xdr:col>
      <xdr:colOff>114300</xdr:colOff>
      <xdr:row>58</xdr:row>
      <xdr:rowOff>107442</xdr:rowOff>
    </xdr:to>
    <xdr:cxnSp macro="">
      <xdr:nvCxnSpPr>
        <xdr:cNvPr id="96" name="直線コネクタ 95">
          <a:extLst>
            <a:ext uri="{FF2B5EF4-FFF2-40B4-BE49-F238E27FC236}">
              <a16:creationId xmlns:a16="http://schemas.microsoft.com/office/drawing/2014/main" id="{F6200FF5-0FDF-410D-A10A-A1E501F01940}"/>
            </a:ext>
          </a:extLst>
        </xdr:cNvPr>
        <xdr:cNvCxnSpPr/>
      </xdr:nvCxnSpPr>
      <xdr:spPr>
        <a:xfrm>
          <a:off x="1130300" y="999210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5C8FC9A9-DCA6-4541-8C2B-FCCC80E4F52E}"/>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BC51836D-B2D4-4C34-BA34-9BE34BBE2035}"/>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142511</xdr:rowOff>
    </xdr:from>
    <xdr:ext cx="405111" cy="259045"/>
    <xdr:sp macro="" textlink="">
      <xdr:nvSpPr>
        <xdr:cNvPr id="99" name="n_3aveValue【体育館・プール】&#10;有形固定資産減価償却率">
          <a:extLst>
            <a:ext uri="{FF2B5EF4-FFF2-40B4-BE49-F238E27FC236}">
              <a16:creationId xmlns:a16="http://schemas.microsoft.com/office/drawing/2014/main" id="{1FDA4D5D-0D2F-4791-B9EB-4AB306D820B3}"/>
            </a:ext>
          </a:extLst>
        </xdr:cNvPr>
        <xdr:cNvSpPr txBox="1"/>
      </xdr:nvSpPr>
      <xdr:spPr>
        <a:xfrm>
          <a:off x="1816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55643</xdr:rowOff>
    </xdr:from>
    <xdr:ext cx="405111" cy="259045"/>
    <xdr:sp macro="" textlink="">
      <xdr:nvSpPr>
        <xdr:cNvPr id="100" name="n_4aveValue【体育館・プール】&#10;有形固定資産減価償却率">
          <a:extLst>
            <a:ext uri="{FF2B5EF4-FFF2-40B4-BE49-F238E27FC236}">
              <a16:creationId xmlns:a16="http://schemas.microsoft.com/office/drawing/2014/main" id="{3F7C1A5B-7C6D-4E91-8100-865C9FDEB65C}"/>
            </a:ext>
          </a:extLst>
        </xdr:cNvPr>
        <xdr:cNvSpPr txBox="1"/>
      </xdr:nvSpPr>
      <xdr:spPr>
        <a:xfrm>
          <a:off x="927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69613</xdr:rowOff>
    </xdr:from>
    <xdr:ext cx="405111" cy="259045"/>
    <xdr:sp macro="" textlink="">
      <xdr:nvSpPr>
        <xdr:cNvPr id="101" name="n_1mainValue【体育館・プール】&#10;有形固定資産減価償却率">
          <a:extLst>
            <a:ext uri="{FF2B5EF4-FFF2-40B4-BE49-F238E27FC236}">
              <a16:creationId xmlns:a16="http://schemas.microsoft.com/office/drawing/2014/main" id="{367BA3A7-3C2B-4F4C-A356-A3B240A326A8}"/>
            </a:ext>
          </a:extLst>
        </xdr:cNvPr>
        <xdr:cNvSpPr txBox="1"/>
      </xdr:nvSpPr>
      <xdr:spPr>
        <a:xfrm>
          <a:off x="3582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7891</xdr:rowOff>
    </xdr:from>
    <xdr:ext cx="405111" cy="259045"/>
    <xdr:sp macro="" textlink="">
      <xdr:nvSpPr>
        <xdr:cNvPr id="102" name="n_2mainValue【体育館・プール】&#10;有形固定資産減価償却率">
          <a:extLst>
            <a:ext uri="{FF2B5EF4-FFF2-40B4-BE49-F238E27FC236}">
              <a16:creationId xmlns:a16="http://schemas.microsoft.com/office/drawing/2014/main" id="{3462131E-447E-4192-B7AC-AA7A13BACD48}"/>
            </a:ext>
          </a:extLst>
        </xdr:cNvPr>
        <xdr:cNvSpPr txBox="1"/>
      </xdr:nvSpPr>
      <xdr:spPr>
        <a:xfrm>
          <a:off x="27057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3319</xdr:rowOff>
    </xdr:from>
    <xdr:ext cx="405111" cy="259045"/>
    <xdr:sp macro="" textlink="">
      <xdr:nvSpPr>
        <xdr:cNvPr id="103" name="n_3mainValue【体育館・プール】&#10;有形固定資産減価償却率">
          <a:extLst>
            <a:ext uri="{FF2B5EF4-FFF2-40B4-BE49-F238E27FC236}">
              <a16:creationId xmlns:a16="http://schemas.microsoft.com/office/drawing/2014/main" id="{869C344F-4DCE-4CC8-9A35-3685CF4078B1}"/>
            </a:ext>
          </a:extLst>
        </xdr:cNvPr>
        <xdr:cNvSpPr txBox="1"/>
      </xdr:nvSpPr>
      <xdr:spPr>
        <a:xfrm>
          <a:off x="18167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115333</xdr:rowOff>
    </xdr:from>
    <xdr:ext cx="405111" cy="259045"/>
    <xdr:sp macro="" textlink="">
      <xdr:nvSpPr>
        <xdr:cNvPr id="104" name="n_4mainValue【体育館・プール】&#10;有形固定資産減価償却率">
          <a:extLst>
            <a:ext uri="{FF2B5EF4-FFF2-40B4-BE49-F238E27FC236}">
              <a16:creationId xmlns:a16="http://schemas.microsoft.com/office/drawing/2014/main" id="{538D236A-8945-474A-B3E4-ECEC104A5097}"/>
            </a:ext>
          </a:extLst>
        </xdr:cNvPr>
        <xdr:cNvSpPr txBox="1"/>
      </xdr:nvSpPr>
      <xdr:spPr>
        <a:xfrm>
          <a:off x="9277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9825B458-01EC-4E36-B699-7D65D919A3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AA4C9BE4-6482-4016-A19E-E1FEEB1585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1B46B4E1-D45F-4D14-AF96-FC000FC9D4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54F77CA1-8B0A-4C13-8001-026E02808F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95D8EA0A-F013-418B-A817-5F674883D7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B6FE00E4-1045-4C04-99C4-FE885F68F2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319B41D-E155-4E8A-B452-784E14F11C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9FEB9D26-F15E-42CD-90EC-88DBF3F7F0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B7E27079-2396-4D0B-9A3E-8D0B1AEB39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3B0DFE42-6B1B-4FB5-A075-6654ACDCEFC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22657AAC-86E4-4A07-920F-80F1EEA9652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DB7C5EAE-E5EC-4C70-9E9E-74DC865469B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8C469294-2ADF-46E4-9709-D585295CA0C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9983F43F-FB44-4242-BA80-B5098057237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9385CFA-0B24-4ED8-8596-1F4AE28348F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130F835D-D52A-4C54-A7DD-ABAFB20963C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95E68177-4373-4D6F-AD01-C067E496CF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2930F291-3E9A-460E-B96E-AE677B8A37C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ECF21819-3BCF-41F2-AD01-E8ED3FF648D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F3D449FC-AC84-4AB6-82DC-E5FE0232F1E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B860C404-365F-447F-8384-A697FE9EDF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38E46EEF-139B-4161-8C1C-0153D84524A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2E94EB01-28B4-44FA-8500-EEE26519D8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A04983B5-9925-4F69-A13D-1B6F1A4ECBF7}"/>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7F32C5FF-B161-41EF-B6AE-571FD16F9F6D}"/>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86AE66BC-CFEF-40BD-B5A8-90AEFCE4EA5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00D885A0-9CED-409D-9F38-4539BD402BD2}"/>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BB373B3B-A09E-4C31-AB58-455DE9E388C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576E3DB4-95F7-4F87-805F-A51D0066CE6C}"/>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D32CC11E-B42D-48E6-80BD-9F4B657C0F4E}"/>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E36EE6A3-3D66-4779-AE88-013953429477}"/>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20D73429-2A6E-44BC-B6CA-A279BA24AB43}"/>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87884</xdr:rowOff>
    </xdr:from>
    <xdr:to>
      <xdr:col>41</xdr:col>
      <xdr:colOff>101600</xdr:colOff>
      <xdr:row>63</xdr:row>
      <xdr:rowOff>18034</xdr:rowOff>
    </xdr:to>
    <xdr:sp macro="" textlink="">
      <xdr:nvSpPr>
        <xdr:cNvPr id="137" name="フローチャート: 判断 136">
          <a:extLst>
            <a:ext uri="{FF2B5EF4-FFF2-40B4-BE49-F238E27FC236}">
              <a16:creationId xmlns:a16="http://schemas.microsoft.com/office/drawing/2014/main" id="{9C52D20B-14C9-4CBD-AD32-4631A51A05B0}"/>
            </a:ext>
          </a:extLst>
        </xdr:cNvPr>
        <xdr:cNvSpPr/>
      </xdr:nvSpPr>
      <xdr:spPr>
        <a:xfrm>
          <a:off x="7810500" y="1071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75692</xdr:rowOff>
    </xdr:from>
    <xdr:to>
      <xdr:col>36</xdr:col>
      <xdr:colOff>165100</xdr:colOff>
      <xdr:row>63</xdr:row>
      <xdr:rowOff>5842</xdr:rowOff>
    </xdr:to>
    <xdr:sp macro="" textlink="">
      <xdr:nvSpPr>
        <xdr:cNvPr id="138" name="フローチャート: 判断 137">
          <a:extLst>
            <a:ext uri="{FF2B5EF4-FFF2-40B4-BE49-F238E27FC236}">
              <a16:creationId xmlns:a16="http://schemas.microsoft.com/office/drawing/2014/main" id="{DACE4F6B-29F8-49AE-A218-2E36F00D37AE}"/>
            </a:ext>
          </a:extLst>
        </xdr:cNvPr>
        <xdr:cNvSpPr/>
      </xdr:nvSpPr>
      <xdr:spPr>
        <a:xfrm>
          <a:off x="6921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6465544-0465-4C36-8A71-F3645C6A1E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D740FF72-DBBD-4BB0-84F7-178314972C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FD8374F-EFA9-42FE-AAD5-6EBAC0431B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555920B-76D1-4005-90C3-51587B397A7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A77C25B-90EE-4650-B0C0-0FFE400592D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75311</xdr:rowOff>
    </xdr:from>
    <xdr:to>
      <xdr:col>55</xdr:col>
      <xdr:colOff>50800</xdr:colOff>
      <xdr:row>63</xdr:row>
      <xdr:rowOff>5461</xdr:rowOff>
    </xdr:to>
    <xdr:sp macro="" textlink="">
      <xdr:nvSpPr>
        <xdr:cNvPr id="144" name="楕円 143">
          <a:extLst>
            <a:ext uri="{FF2B5EF4-FFF2-40B4-BE49-F238E27FC236}">
              <a16:creationId xmlns:a16="http://schemas.microsoft.com/office/drawing/2014/main" id="{F41A824D-7E4D-4F1B-B3B2-79379C58658B}"/>
            </a:ext>
          </a:extLst>
        </xdr:cNvPr>
        <xdr:cNvSpPr/>
      </xdr:nvSpPr>
      <xdr:spPr>
        <a:xfrm>
          <a:off x="10426700" y="10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98188</xdr:rowOff>
    </xdr:from>
    <xdr:ext cx="469744" cy="259045"/>
    <xdr:sp macro="" textlink="">
      <xdr:nvSpPr>
        <xdr:cNvPr id="145" name="【体育館・プール】&#10;一人当たり面積該当値テキスト">
          <a:extLst>
            <a:ext uri="{FF2B5EF4-FFF2-40B4-BE49-F238E27FC236}">
              <a16:creationId xmlns:a16="http://schemas.microsoft.com/office/drawing/2014/main" id="{A20B26B5-D62C-4F05-AAA2-33CE34D651D0}"/>
            </a:ext>
          </a:extLst>
        </xdr:cNvPr>
        <xdr:cNvSpPr txBox="1"/>
      </xdr:nvSpPr>
      <xdr:spPr>
        <a:xfrm>
          <a:off x="10515600" y="1055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78740</xdr:rowOff>
    </xdr:from>
    <xdr:to>
      <xdr:col>50</xdr:col>
      <xdr:colOff>165100</xdr:colOff>
      <xdr:row>63</xdr:row>
      <xdr:rowOff>8890</xdr:rowOff>
    </xdr:to>
    <xdr:sp macro="" textlink="">
      <xdr:nvSpPr>
        <xdr:cNvPr id="146" name="楕円 145">
          <a:extLst>
            <a:ext uri="{FF2B5EF4-FFF2-40B4-BE49-F238E27FC236}">
              <a16:creationId xmlns:a16="http://schemas.microsoft.com/office/drawing/2014/main" id="{18925ADD-AF0D-41DA-A6FA-89A8518C1625}"/>
            </a:ext>
          </a:extLst>
        </xdr:cNvPr>
        <xdr:cNvSpPr/>
      </xdr:nvSpPr>
      <xdr:spPr>
        <a:xfrm>
          <a:off x="9588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126111</xdr:rowOff>
    </xdr:from>
    <xdr:to>
      <xdr:col>55</xdr:col>
      <xdr:colOff>0</xdr:colOff>
      <xdr:row>62</xdr:row>
      <xdr:rowOff>129540</xdr:rowOff>
    </xdr:to>
    <xdr:cxnSp macro="">
      <xdr:nvCxnSpPr>
        <xdr:cNvPr id="147" name="直線コネクタ 146">
          <a:extLst>
            <a:ext uri="{FF2B5EF4-FFF2-40B4-BE49-F238E27FC236}">
              <a16:creationId xmlns:a16="http://schemas.microsoft.com/office/drawing/2014/main" id="{31945947-8E26-4918-AB50-8EA1562AD310}"/>
            </a:ext>
          </a:extLst>
        </xdr:cNvPr>
        <xdr:cNvCxnSpPr/>
      </xdr:nvCxnSpPr>
      <xdr:spPr>
        <a:xfrm flipV="1">
          <a:off x="9639300" y="1075601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80264</xdr:rowOff>
    </xdr:from>
    <xdr:to>
      <xdr:col>46</xdr:col>
      <xdr:colOff>38100</xdr:colOff>
      <xdr:row>63</xdr:row>
      <xdr:rowOff>10414</xdr:rowOff>
    </xdr:to>
    <xdr:sp macro="" textlink="">
      <xdr:nvSpPr>
        <xdr:cNvPr id="148" name="楕円 147">
          <a:extLst>
            <a:ext uri="{FF2B5EF4-FFF2-40B4-BE49-F238E27FC236}">
              <a16:creationId xmlns:a16="http://schemas.microsoft.com/office/drawing/2014/main" id="{C7B5B053-DD60-4D97-A83B-BADFC6CBF0B7}"/>
            </a:ext>
          </a:extLst>
        </xdr:cNvPr>
        <xdr:cNvSpPr/>
      </xdr:nvSpPr>
      <xdr:spPr>
        <a:xfrm>
          <a:off x="8699500" y="107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129540</xdr:rowOff>
    </xdr:from>
    <xdr:to>
      <xdr:col>50</xdr:col>
      <xdr:colOff>114300</xdr:colOff>
      <xdr:row>62</xdr:row>
      <xdr:rowOff>131064</xdr:rowOff>
    </xdr:to>
    <xdr:cxnSp macro="">
      <xdr:nvCxnSpPr>
        <xdr:cNvPr id="149" name="直線コネクタ 148">
          <a:extLst>
            <a:ext uri="{FF2B5EF4-FFF2-40B4-BE49-F238E27FC236}">
              <a16:creationId xmlns:a16="http://schemas.microsoft.com/office/drawing/2014/main" id="{43DD51AB-59A2-4F02-B91A-09079B3C5995}"/>
            </a:ext>
          </a:extLst>
        </xdr:cNvPr>
        <xdr:cNvCxnSpPr/>
      </xdr:nvCxnSpPr>
      <xdr:spPr>
        <a:xfrm flipV="1">
          <a:off x="8750300" y="1075944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83312</xdr:rowOff>
    </xdr:from>
    <xdr:to>
      <xdr:col>41</xdr:col>
      <xdr:colOff>101600</xdr:colOff>
      <xdr:row>63</xdr:row>
      <xdr:rowOff>13462</xdr:rowOff>
    </xdr:to>
    <xdr:sp macro="" textlink="">
      <xdr:nvSpPr>
        <xdr:cNvPr id="150" name="楕円 149">
          <a:extLst>
            <a:ext uri="{FF2B5EF4-FFF2-40B4-BE49-F238E27FC236}">
              <a16:creationId xmlns:a16="http://schemas.microsoft.com/office/drawing/2014/main" id="{2C46EDE8-3437-440E-A6AE-DA4FAF0D6366}"/>
            </a:ext>
          </a:extLst>
        </xdr:cNvPr>
        <xdr:cNvSpPr/>
      </xdr:nvSpPr>
      <xdr:spPr>
        <a:xfrm>
          <a:off x="7810500" y="107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131064</xdr:rowOff>
    </xdr:from>
    <xdr:to>
      <xdr:col>45</xdr:col>
      <xdr:colOff>177800</xdr:colOff>
      <xdr:row>62</xdr:row>
      <xdr:rowOff>134112</xdr:rowOff>
    </xdr:to>
    <xdr:cxnSp macro="">
      <xdr:nvCxnSpPr>
        <xdr:cNvPr id="151" name="直線コネクタ 150">
          <a:extLst>
            <a:ext uri="{FF2B5EF4-FFF2-40B4-BE49-F238E27FC236}">
              <a16:creationId xmlns:a16="http://schemas.microsoft.com/office/drawing/2014/main" id="{E0EAEACA-5F0E-4EF3-A51F-1C3187CF2AE2}"/>
            </a:ext>
          </a:extLst>
        </xdr:cNvPr>
        <xdr:cNvCxnSpPr/>
      </xdr:nvCxnSpPr>
      <xdr:spPr>
        <a:xfrm flipV="1">
          <a:off x="7861300" y="1076096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85217</xdr:rowOff>
    </xdr:from>
    <xdr:to>
      <xdr:col>36</xdr:col>
      <xdr:colOff>165100</xdr:colOff>
      <xdr:row>63</xdr:row>
      <xdr:rowOff>15367</xdr:rowOff>
    </xdr:to>
    <xdr:sp macro="" textlink="">
      <xdr:nvSpPr>
        <xdr:cNvPr id="152" name="楕円 151">
          <a:extLst>
            <a:ext uri="{FF2B5EF4-FFF2-40B4-BE49-F238E27FC236}">
              <a16:creationId xmlns:a16="http://schemas.microsoft.com/office/drawing/2014/main" id="{85E6F5E9-5811-4E1B-83A8-C60CCEC65FF9}"/>
            </a:ext>
          </a:extLst>
        </xdr:cNvPr>
        <xdr:cNvSpPr/>
      </xdr:nvSpPr>
      <xdr:spPr>
        <a:xfrm>
          <a:off x="6921500" y="1071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134112</xdr:rowOff>
    </xdr:from>
    <xdr:to>
      <xdr:col>41</xdr:col>
      <xdr:colOff>50800</xdr:colOff>
      <xdr:row>62</xdr:row>
      <xdr:rowOff>136017</xdr:rowOff>
    </xdr:to>
    <xdr:cxnSp macro="">
      <xdr:nvCxnSpPr>
        <xdr:cNvPr id="153" name="直線コネクタ 152">
          <a:extLst>
            <a:ext uri="{FF2B5EF4-FFF2-40B4-BE49-F238E27FC236}">
              <a16:creationId xmlns:a16="http://schemas.microsoft.com/office/drawing/2014/main" id="{38DC5424-4754-4E96-AFC2-BEBBD42B3A22}"/>
            </a:ext>
          </a:extLst>
        </xdr:cNvPr>
        <xdr:cNvCxnSpPr/>
      </xdr:nvCxnSpPr>
      <xdr:spPr>
        <a:xfrm flipV="1">
          <a:off x="6972300" y="1076401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3FFE5CE7-D065-4E3F-9EBB-CDD379F62A6C}"/>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835A300C-DE9A-46FF-87FB-07989C0B1021}"/>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9161</xdr:rowOff>
    </xdr:from>
    <xdr:ext cx="469744" cy="259045"/>
    <xdr:sp macro="" textlink="">
      <xdr:nvSpPr>
        <xdr:cNvPr id="156" name="n_3aveValue【体育館・プール】&#10;一人当たり面積">
          <a:extLst>
            <a:ext uri="{FF2B5EF4-FFF2-40B4-BE49-F238E27FC236}">
              <a16:creationId xmlns:a16="http://schemas.microsoft.com/office/drawing/2014/main" id="{4CD60415-AF79-4512-9E4B-11642AFDCBF5}"/>
            </a:ext>
          </a:extLst>
        </xdr:cNvPr>
        <xdr:cNvSpPr txBox="1"/>
      </xdr:nvSpPr>
      <xdr:spPr>
        <a:xfrm>
          <a:off x="7626427" y="1081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22369</xdr:rowOff>
    </xdr:from>
    <xdr:ext cx="469744" cy="259045"/>
    <xdr:sp macro="" textlink="">
      <xdr:nvSpPr>
        <xdr:cNvPr id="157" name="n_4aveValue【体育館・プール】&#10;一人当たり面積">
          <a:extLst>
            <a:ext uri="{FF2B5EF4-FFF2-40B4-BE49-F238E27FC236}">
              <a16:creationId xmlns:a16="http://schemas.microsoft.com/office/drawing/2014/main" id="{D38EAFE1-0422-419B-BDF6-46676941A137}"/>
            </a:ext>
          </a:extLst>
        </xdr:cNvPr>
        <xdr:cNvSpPr txBox="1"/>
      </xdr:nvSpPr>
      <xdr:spPr>
        <a:xfrm>
          <a:off x="6737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25417</xdr:rowOff>
    </xdr:from>
    <xdr:ext cx="469744" cy="259045"/>
    <xdr:sp macro="" textlink="">
      <xdr:nvSpPr>
        <xdr:cNvPr id="158" name="n_1mainValue【体育館・プール】&#10;一人当たり面積">
          <a:extLst>
            <a:ext uri="{FF2B5EF4-FFF2-40B4-BE49-F238E27FC236}">
              <a16:creationId xmlns:a16="http://schemas.microsoft.com/office/drawing/2014/main" id="{76715E78-A7B0-4E83-BB0C-CED9C0AF372E}"/>
            </a:ext>
          </a:extLst>
        </xdr:cNvPr>
        <xdr:cNvSpPr txBox="1"/>
      </xdr:nvSpPr>
      <xdr:spPr>
        <a:xfrm>
          <a:off x="93917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26941</xdr:rowOff>
    </xdr:from>
    <xdr:ext cx="469744" cy="259045"/>
    <xdr:sp macro="" textlink="">
      <xdr:nvSpPr>
        <xdr:cNvPr id="159" name="n_2mainValue【体育館・プール】&#10;一人当たり面積">
          <a:extLst>
            <a:ext uri="{FF2B5EF4-FFF2-40B4-BE49-F238E27FC236}">
              <a16:creationId xmlns:a16="http://schemas.microsoft.com/office/drawing/2014/main" id="{F0E99114-8346-4B07-8050-9601522D396D}"/>
            </a:ext>
          </a:extLst>
        </xdr:cNvPr>
        <xdr:cNvSpPr txBox="1"/>
      </xdr:nvSpPr>
      <xdr:spPr>
        <a:xfrm>
          <a:off x="8515427" y="1048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29989</xdr:rowOff>
    </xdr:from>
    <xdr:ext cx="469744" cy="259045"/>
    <xdr:sp macro="" textlink="">
      <xdr:nvSpPr>
        <xdr:cNvPr id="160" name="n_3mainValue【体育館・プール】&#10;一人当たり面積">
          <a:extLst>
            <a:ext uri="{FF2B5EF4-FFF2-40B4-BE49-F238E27FC236}">
              <a16:creationId xmlns:a16="http://schemas.microsoft.com/office/drawing/2014/main" id="{B8C3D71E-6463-4CF1-B746-A53BA2C54F74}"/>
            </a:ext>
          </a:extLst>
        </xdr:cNvPr>
        <xdr:cNvSpPr txBox="1"/>
      </xdr:nvSpPr>
      <xdr:spPr>
        <a:xfrm>
          <a:off x="7626427" y="1048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6494</xdr:rowOff>
    </xdr:from>
    <xdr:ext cx="469744" cy="259045"/>
    <xdr:sp macro="" textlink="">
      <xdr:nvSpPr>
        <xdr:cNvPr id="161" name="n_4mainValue【体育館・プール】&#10;一人当たり面積">
          <a:extLst>
            <a:ext uri="{FF2B5EF4-FFF2-40B4-BE49-F238E27FC236}">
              <a16:creationId xmlns:a16="http://schemas.microsoft.com/office/drawing/2014/main" id="{7B67D5D1-7F5F-4AE5-934F-9D65E70F8E8B}"/>
            </a:ext>
          </a:extLst>
        </xdr:cNvPr>
        <xdr:cNvSpPr txBox="1"/>
      </xdr:nvSpPr>
      <xdr:spPr>
        <a:xfrm>
          <a:off x="6737427" y="108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5194FDA7-8250-4366-9AB1-E64E295D49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5DC0B23D-A35E-42ED-9FBD-14208CBD90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68D859E1-D18C-450E-8635-FD85F0B7DF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37C04E53-C229-415B-8819-3F6F38602A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CB293EE1-E3D2-4295-880D-7FD7B6A38CC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E8CA639E-85AA-4D3E-A8B0-857648CF05A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B8A2BA3B-91F2-49ED-BF12-0FE1DC57BCA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761C2F14-4AC2-476B-9DB2-4F4C3104E1F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7E48B34C-DD60-4B20-9B4F-92E82D7191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A07AFDE3-4405-433F-B742-86414274660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481FEC94-DFBB-43A9-A6C9-33377F17A62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CAD03772-F9D8-4DD5-AE5C-4DC469E6B5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749CD636-3A58-4AFB-9B30-16F2D82CCC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3C29C94D-D597-4ED3-AEEF-E47BA29AA2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CFAD7939-75C9-4540-AECF-17679B0F77D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BA688BEB-F403-4813-AFB3-BF1364DE30A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C4E336E5-824E-4D5A-B484-A33A201F0B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8A74EE94-AB17-4564-836C-D444B2ED855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148BCC99-FCB7-458B-833B-DDE419170A9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3306BE7B-92BF-4AED-8F9B-96B0279B88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2BB849EB-1C03-4BA0-A593-549979AD3D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6BF3968F-B938-4567-AACF-F3BF13B15C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AF0E6ACA-CD89-4D58-9523-4DC5CDA7F9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8530321C-BFD2-4C61-AC7D-F0134AC3039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6" name="テキスト ボックス 185">
          <a:extLst>
            <a:ext uri="{FF2B5EF4-FFF2-40B4-BE49-F238E27FC236}">
              <a16:creationId xmlns:a16="http://schemas.microsoft.com/office/drawing/2014/main" id="{96AF2FC8-6154-499F-9722-DD520CED69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7" name="直線コネクタ 186">
          <a:extLst>
            <a:ext uri="{FF2B5EF4-FFF2-40B4-BE49-F238E27FC236}">
              <a16:creationId xmlns:a16="http://schemas.microsoft.com/office/drawing/2014/main" id="{22EE7CF8-6870-457A-BADD-0E16BECC238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8" name="テキスト ボックス 187">
          <a:extLst>
            <a:ext uri="{FF2B5EF4-FFF2-40B4-BE49-F238E27FC236}">
              <a16:creationId xmlns:a16="http://schemas.microsoft.com/office/drawing/2014/main" id="{095CC33C-171B-4324-995A-5CFBFC034DE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9" name="直線コネクタ 188">
          <a:extLst>
            <a:ext uri="{FF2B5EF4-FFF2-40B4-BE49-F238E27FC236}">
              <a16:creationId xmlns:a16="http://schemas.microsoft.com/office/drawing/2014/main" id="{E3A01F3D-3A95-4F9E-B9A1-F4E5815995E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0" name="テキスト ボックス 189">
          <a:extLst>
            <a:ext uri="{FF2B5EF4-FFF2-40B4-BE49-F238E27FC236}">
              <a16:creationId xmlns:a16="http://schemas.microsoft.com/office/drawing/2014/main" id="{0E758D04-2296-48AE-9F59-7467411F2E3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1" name="直線コネクタ 190">
          <a:extLst>
            <a:ext uri="{FF2B5EF4-FFF2-40B4-BE49-F238E27FC236}">
              <a16:creationId xmlns:a16="http://schemas.microsoft.com/office/drawing/2014/main" id="{5115E8FE-1BAD-4D48-BA87-9D18DEB28ED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2" name="テキスト ボックス 191">
          <a:extLst>
            <a:ext uri="{FF2B5EF4-FFF2-40B4-BE49-F238E27FC236}">
              <a16:creationId xmlns:a16="http://schemas.microsoft.com/office/drawing/2014/main" id="{C60157C2-D390-479C-8528-1D8359732E4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3" name="直線コネクタ 192">
          <a:extLst>
            <a:ext uri="{FF2B5EF4-FFF2-40B4-BE49-F238E27FC236}">
              <a16:creationId xmlns:a16="http://schemas.microsoft.com/office/drawing/2014/main" id="{40014976-141C-4193-97DA-916CCF6CDFE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4" name="テキスト ボックス 193">
          <a:extLst>
            <a:ext uri="{FF2B5EF4-FFF2-40B4-BE49-F238E27FC236}">
              <a16:creationId xmlns:a16="http://schemas.microsoft.com/office/drawing/2014/main" id="{51DB3E79-78A2-4132-A79F-F0F7C10D3E3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5" name="直線コネクタ 194">
          <a:extLst>
            <a:ext uri="{FF2B5EF4-FFF2-40B4-BE49-F238E27FC236}">
              <a16:creationId xmlns:a16="http://schemas.microsoft.com/office/drawing/2014/main" id="{D71E9A56-A541-4EB7-9AEC-7DA86FC25C8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6" name="テキスト ボックス 195">
          <a:extLst>
            <a:ext uri="{FF2B5EF4-FFF2-40B4-BE49-F238E27FC236}">
              <a16:creationId xmlns:a16="http://schemas.microsoft.com/office/drawing/2014/main" id="{0183C5FC-6B4A-4576-9CBD-7497F3270A1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7" name="直線コネクタ 196">
          <a:extLst>
            <a:ext uri="{FF2B5EF4-FFF2-40B4-BE49-F238E27FC236}">
              <a16:creationId xmlns:a16="http://schemas.microsoft.com/office/drawing/2014/main" id="{68A3B57C-5F34-45DC-8385-9B9DEE6F44B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8" name="テキスト ボックス 197">
          <a:extLst>
            <a:ext uri="{FF2B5EF4-FFF2-40B4-BE49-F238E27FC236}">
              <a16:creationId xmlns:a16="http://schemas.microsoft.com/office/drawing/2014/main" id="{CC41393D-91ED-4687-8EFE-C7BAD1566AD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9" name="直線コネクタ 198">
          <a:extLst>
            <a:ext uri="{FF2B5EF4-FFF2-40B4-BE49-F238E27FC236}">
              <a16:creationId xmlns:a16="http://schemas.microsoft.com/office/drawing/2014/main" id="{5B656457-B130-4E60-A285-4C121226DC8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0" name="テキスト ボックス 199">
          <a:extLst>
            <a:ext uri="{FF2B5EF4-FFF2-40B4-BE49-F238E27FC236}">
              <a16:creationId xmlns:a16="http://schemas.microsoft.com/office/drawing/2014/main" id="{9446605D-E4E1-4D62-9AAD-F4ED932A0DA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1" name="【市民会館】&#10;有形固定資産減価償却率グラフ枠">
          <a:extLst>
            <a:ext uri="{FF2B5EF4-FFF2-40B4-BE49-F238E27FC236}">
              <a16:creationId xmlns:a16="http://schemas.microsoft.com/office/drawing/2014/main" id="{7CA541F6-601C-43FF-8D8A-29CE1C8D579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202" name="直線コネクタ 201">
          <a:extLst>
            <a:ext uri="{FF2B5EF4-FFF2-40B4-BE49-F238E27FC236}">
              <a16:creationId xmlns:a16="http://schemas.microsoft.com/office/drawing/2014/main" id="{1E052961-641D-4B23-8E17-AED5B1CC9217}"/>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203" name="【市民会館】&#10;有形固定資産減価償却率最小値テキスト">
          <a:extLst>
            <a:ext uri="{FF2B5EF4-FFF2-40B4-BE49-F238E27FC236}">
              <a16:creationId xmlns:a16="http://schemas.microsoft.com/office/drawing/2014/main" id="{CEB73C57-29E3-4E95-93CC-035C566EC84B}"/>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204" name="直線コネクタ 203">
          <a:extLst>
            <a:ext uri="{FF2B5EF4-FFF2-40B4-BE49-F238E27FC236}">
              <a16:creationId xmlns:a16="http://schemas.microsoft.com/office/drawing/2014/main" id="{8B51AF68-0331-4C0E-B565-FACF487ADC46}"/>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205" name="【市民会館】&#10;有形固定資産減価償却率最大値テキスト">
          <a:extLst>
            <a:ext uri="{FF2B5EF4-FFF2-40B4-BE49-F238E27FC236}">
              <a16:creationId xmlns:a16="http://schemas.microsoft.com/office/drawing/2014/main" id="{58174885-47CC-40A0-ABC9-4677B8D5579D}"/>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206" name="直線コネクタ 205">
          <a:extLst>
            <a:ext uri="{FF2B5EF4-FFF2-40B4-BE49-F238E27FC236}">
              <a16:creationId xmlns:a16="http://schemas.microsoft.com/office/drawing/2014/main" id="{0E5F52D0-F4D7-4B94-8C72-F22503B59F6B}"/>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207" name="【市民会館】&#10;有形固定資産減価償却率平均値テキスト">
          <a:extLst>
            <a:ext uri="{FF2B5EF4-FFF2-40B4-BE49-F238E27FC236}">
              <a16:creationId xmlns:a16="http://schemas.microsoft.com/office/drawing/2014/main" id="{39412AB9-4D6C-44C9-BC1B-E9B3E48D55D0}"/>
            </a:ext>
          </a:extLst>
        </xdr:cNvPr>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208" name="フローチャート: 判断 207">
          <a:extLst>
            <a:ext uri="{FF2B5EF4-FFF2-40B4-BE49-F238E27FC236}">
              <a16:creationId xmlns:a16="http://schemas.microsoft.com/office/drawing/2014/main" id="{91B2C89C-3B5D-424B-AE8F-1A951B0ED66A}"/>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209" name="フローチャート: 判断 208">
          <a:extLst>
            <a:ext uri="{FF2B5EF4-FFF2-40B4-BE49-F238E27FC236}">
              <a16:creationId xmlns:a16="http://schemas.microsoft.com/office/drawing/2014/main" id="{A280E6DA-7B53-4C7A-BFCC-177D1C59C16F}"/>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210" name="フローチャート: 判断 209">
          <a:extLst>
            <a:ext uri="{FF2B5EF4-FFF2-40B4-BE49-F238E27FC236}">
              <a16:creationId xmlns:a16="http://schemas.microsoft.com/office/drawing/2014/main" id="{A22AB2E5-8E2A-4D25-BD94-C55BCDF46616}"/>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65405</xdr:rowOff>
    </xdr:from>
    <xdr:to>
      <xdr:col>10</xdr:col>
      <xdr:colOff>165100</xdr:colOff>
      <xdr:row>104</xdr:row>
      <xdr:rowOff>167005</xdr:rowOff>
    </xdr:to>
    <xdr:sp macro="" textlink="">
      <xdr:nvSpPr>
        <xdr:cNvPr id="211" name="フローチャート: 判断 210">
          <a:extLst>
            <a:ext uri="{FF2B5EF4-FFF2-40B4-BE49-F238E27FC236}">
              <a16:creationId xmlns:a16="http://schemas.microsoft.com/office/drawing/2014/main" id="{3DDA9780-3C2C-42C9-9DA2-A013AF6ACD76}"/>
            </a:ext>
          </a:extLst>
        </xdr:cNvPr>
        <xdr:cNvSpPr/>
      </xdr:nvSpPr>
      <xdr:spPr>
        <a:xfrm>
          <a:off x="1968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21589</xdr:rowOff>
    </xdr:from>
    <xdr:to>
      <xdr:col>6</xdr:col>
      <xdr:colOff>38100</xdr:colOff>
      <xdr:row>104</xdr:row>
      <xdr:rowOff>123189</xdr:rowOff>
    </xdr:to>
    <xdr:sp macro="" textlink="">
      <xdr:nvSpPr>
        <xdr:cNvPr id="212" name="フローチャート: 判断 211">
          <a:extLst>
            <a:ext uri="{FF2B5EF4-FFF2-40B4-BE49-F238E27FC236}">
              <a16:creationId xmlns:a16="http://schemas.microsoft.com/office/drawing/2014/main" id="{814087DA-DE45-4BDD-9FD9-4A2DBC64428D}"/>
            </a:ext>
          </a:extLst>
        </xdr:cNvPr>
        <xdr:cNvSpPr/>
      </xdr:nvSpPr>
      <xdr:spPr>
        <a:xfrm>
          <a:off x="1079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99F6F5F7-4BAF-4D66-BD9D-3D3CF7DFEBC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7DEFCE9B-8C77-4124-9C61-105BC2427F7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C6DE7C39-623D-48F6-A2D0-59C26EC9D05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326117DF-3974-4950-8D35-CAF2095D42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4514BA30-27F8-4703-9311-378B6B374A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120650</xdr:rowOff>
    </xdr:from>
    <xdr:to>
      <xdr:col>24</xdr:col>
      <xdr:colOff>114300</xdr:colOff>
      <xdr:row>105</xdr:row>
      <xdr:rowOff>50800</xdr:rowOff>
    </xdr:to>
    <xdr:sp macro="" textlink="">
      <xdr:nvSpPr>
        <xdr:cNvPr id="218" name="楕円 217">
          <a:extLst>
            <a:ext uri="{FF2B5EF4-FFF2-40B4-BE49-F238E27FC236}">
              <a16:creationId xmlns:a16="http://schemas.microsoft.com/office/drawing/2014/main" id="{3DF79FFD-4127-474D-9D31-D932546D14CB}"/>
            </a:ext>
          </a:extLst>
        </xdr:cNvPr>
        <xdr:cNvSpPr/>
      </xdr:nvSpPr>
      <xdr:spPr>
        <a:xfrm>
          <a:off x="45847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99077</xdr:rowOff>
    </xdr:from>
    <xdr:ext cx="405111" cy="259045"/>
    <xdr:sp macro="" textlink="">
      <xdr:nvSpPr>
        <xdr:cNvPr id="219" name="【市民会館】&#10;有形固定資産減価償却率該当値テキスト">
          <a:extLst>
            <a:ext uri="{FF2B5EF4-FFF2-40B4-BE49-F238E27FC236}">
              <a16:creationId xmlns:a16="http://schemas.microsoft.com/office/drawing/2014/main" id="{2AEA8743-24AD-4BE4-9C85-7752F6356D1A}"/>
            </a:ext>
          </a:extLst>
        </xdr:cNvPr>
        <xdr:cNvSpPr txBox="1"/>
      </xdr:nvSpPr>
      <xdr:spPr>
        <a:xfrm>
          <a:off x="4673600"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220" name="楕円 219">
          <a:extLst>
            <a:ext uri="{FF2B5EF4-FFF2-40B4-BE49-F238E27FC236}">
              <a16:creationId xmlns:a16="http://schemas.microsoft.com/office/drawing/2014/main" id="{F89CB965-D240-4593-853B-B0FF72EBC132}"/>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105</xdr:row>
      <xdr:rowOff>0</xdr:rowOff>
    </xdr:to>
    <xdr:cxnSp macro="">
      <xdr:nvCxnSpPr>
        <xdr:cNvPr id="221" name="直線コネクタ 220">
          <a:extLst>
            <a:ext uri="{FF2B5EF4-FFF2-40B4-BE49-F238E27FC236}">
              <a16:creationId xmlns:a16="http://schemas.microsoft.com/office/drawing/2014/main" id="{BE785A5E-C9FE-4AE6-BE49-6276759C7018}"/>
            </a:ext>
          </a:extLst>
        </xdr:cNvPr>
        <xdr:cNvCxnSpPr/>
      </xdr:nvCxnSpPr>
      <xdr:spPr>
        <a:xfrm>
          <a:off x="3797300" y="17964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46355</xdr:rowOff>
    </xdr:from>
    <xdr:to>
      <xdr:col>15</xdr:col>
      <xdr:colOff>101600</xdr:colOff>
      <xdr:row>104</xdr:row>
      <xdr:rowOff>147955</xdr:rowOff>
    </xdr:to>
    <xdr:sp macro="" textlink="">
      <xdr:nvSpPr>
        <xdr:cNvPr id="222" name="楕円 221">
          <a:extLst>
            <a:ext uri="{FF2B5EF4-FFF2-40B4-BE49-F238E27FC236}">
              <a16:creationId xmlns:a16="http://schemas.microsoft.com/office/drawing/2014/main" id="{9A9D9561-2B09-4A05-B0CC-8D882B52E5A8}"/>
            </a:ext>
          </a:extLst>
        </xdr:cNvPr>
        <xdr:cNvSpPr/>
      </xdr:nvSpPr>
      <xdr:spPr>
        <a:xfrm>
          <a:off x="2857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97155</xdr:rowOff>
    </xdr:from>
    <xdr:to>
      <xdr:col>19</xdr:col>
      <xdr:colOff>177800</xdr:colOff>
      <xdr:row>104</xdr:row>
      <xdr:rowOff>133350</xdr:rowOff>
    </xdr:to>
    <xdr:cxnSp macro="">
      <xdr:nvCxnSpPr>
        <xdr:cNvPr id="223" name="直線コネクタ 222">
          <a:extLst>
            <a:ext uri="{FF2B5EF4-FFF2-40B4-BE49-F238E27FC236}">
              <a16:creationId xmlns:a16="http://schemas.microsoft.com/office/drawing/2014/main" id="{38380B7A-9153-438B-8D34-84979F6E158A}"/>
            </a:ext>
          </a:extLst>
        </xdr:cNvPr>
        <xdr:cNvCxnSpPr/>
      </xdr:nvCxnSpPr>
      <xdr:spPr>
        <a:xfrm>
          <a:off x="2908300" y="1792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224" name="楕円 223">
          <a:extLst>
            <a:ext uri="{FF2B5EF4-FFF2-40B4-BE49-F238E27FC236}">
              <a16:creationId xmlns:a16="http://schemas.microsoft.com/office/drawing/2014/main" id="{07425181-7386-4D1D-83E8-8C4AE3395153}"/>
            </a:ext>
          </a:extLst>
        </xdr:cNvPr>
        <xdr:cNvSpPr/>
      </xdr:nvSpPr>
      <xdr:spPr>
        <a:xfrm>
          <a:off x="1968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64770</xdr:rowOff>
    </xdr:from>
    <xdr:to>
      <xdr:col>15</xdr:col>
      <xdr:colOff>50800</xdr:colOff>
      <xdr:row>104</xdr:row>
      <xdr:rowOff>97155</xdr:rowOff>
    </xdr:to>
    <xdr:cxnSp macro="">
      <xdr:nvCxnSpPr>
        <xdr:cNvPr id="225" name="直線コネクタ 224">
          <a:extLst>
            <a:ext uri="{FF2B5EF4-FFF2-40B4-BE49-F238E27FC236}">
              <a16:creationId xmlns:a16="http://schemas.microsoft.com/office/drawing/2014/main" id="{BB065D39-81FB-49BD-8E16-4746BF0B06A6}"/>
            </a:ext>
          </a:extLst>
        </xdr:cNvPr>
        <xdr:cNvCxnSpPr/>
      </xdr:nvCxnSpPr>
      <xdr:spPr>
        <a:xfrm>
          <a:off x="2019300" y="178955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143511</xdr:rowOff>
    </xdr:from>
    <xdr:to>
      <xdr:col>6</xdr:col>
      <xdr:colOff>38100</xdr:colOff>
      <xdr:row>104</xdr:row>
      <xdr:rowOff>73661</xdr:rowOff>
    </xdr:to>
    <xdr:sp macro="" textlink="">
      <xdr:nvSpPr>
        <xdr:cNvPr id="226" name="楕円 225">
          <a:extLst>
            <a:ext uri="{FF2B5EF4-FFF2-40B4-BE49-F238E27FC236}">
              <a16:creationId xmlns:a16="http://schemas.microsoft.com/office/drawing/2014/main" id="{AD013707-36BC-483A-8BBB-978824F68FF2}"/>
            </a:ext>
          </a:extLst>
        </xdr:cNvPr>
        <xdr:cNvSpPr/>
      </xdr:nvSpPr>
      <xdr:spPr>
        <a:xfrm>
          <a:off x="1079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22861</xdr:rowOff>
    </xdr:from>
    <xdr:to>
      <xdr:col>10</xdr:col>
      <xdr:colOff>114300</xdr:colOff>
      <xdr:row>104</xdr:row>
      <xdr:rowOff>64770</xdr:rowOff>
    </xdr:to>
    <xdr:cxnSp macro="">
      <xdr:nvCxnSpPr>
        <xdr:cNvPr id="227" name="直線コネクタ 226">
          <a:extLst>
            <a:ext uri="{FF2B5EF4-FFF2-40B4-BE49-F238E27FC236}">
              <a16:creationId xmlns:a16="http://schemas.microsoft.com/office/drawing/2014/main" id="{5BEA4A44-1760-4CAF-8D5B-6309EF03F93C}"/>
            </a:ext>
          </a:extLst>
        </xdr:cNvPr>
        <xdr:cNvCxnSpPr/>
      </xdr:nvCxnSpPr>
      <xdr:spPr>
        <a:xfrm>
          <a:off x="1130300" y="1785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228" name="n_1aveValue【市民会館】&#10;有形固定資産減価償却率">
          <a:extLst>
            <a:ext uri="{FF2B5EF4-FFF2-40B4-BE49-F238E27FC236}">
              <a16:creationId xmlns:a16="http://schemas.microsoft.com/office/drawing/2014/main" id="{55FAC590-576C-42EF-B57D-98C67AD257E3}"/>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229" name="n_2aveValue【市民会館】&#10;有形固定資産減価償却率">
          <a:extLst>
            <a:ext uri="{FF2B5EF4-FFF2-40B4-BE49-F238E27FC236}">
              <a16:creationId xmlns:a16="http://schemas.microsoft.com/office/drawing/2014/main" id="{4D91B6F3-B29B-4AA3-98C0-FD914839D6AA}"/>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158132</xdr:rowOff>
    </xdr:from>
    <xdr:ext cx="405111" cy="259045"/>
    <xdr:sp macro="" textlink="">
      <xdr:nvSpPr>
        <xdr:cNvPr id="230" name="n_3aveValue【市民会館】&#10;有形固定資産減価償却率">
          <a:extLst>
            <a:ext uri="{FF2B5EF4-FFF2-40B4-BE49-F238E27FC236}">
              <a16:creationId xmlns:a16="http://schemas.microsoft.com/office/drawing/2014/main" id="{BD4434F5-6FD7-4C77-826D-0E8FA9626BC7}"/>
            </a:ext>
          </a:extLst>
        </xdr:cNvPr>
        <xdr:cNvSpPr txBox="1"/>
      </xdr:nvSpPr>
      <xdr:spPr>
        <a:xfrm>
          <a:off x="1816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114316</xdr:rowOff>
    </xdr:from>
    <xdr:ext cx="405111" cy="259045"/>
    <xdr:sp macro="" textlink="">
      <xdr:nvSpPr>
        <xdr:cNvPr id="231" name="n_4aveValue【市民会館】&#10;有形固定資産減価償却率">
          <a:extLst>
            <a:ext uri="{FF2B5EF4-FFF2-40B4-BE49-F238E27FC236}">
              <a16:creationId xmlns:a16="http://schemas.microsoft.com/office/drawing/2014/main" id="{B3937621-93FB-406B-A9C9-40AA12EC36C6}"/>
            </a:ext>
          </a:extLst>
        </xdr:cNvPr>
        <xdr:cNvSpPr txBox="1"/>
      </xdr:nvSpPr>
      <xdr:spPr>
        <a:xfrm>
          <a:off x="927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3827</xdr:rowOff>
    </xdr:from>
    <xdr:ext cx="405111" cy="259045"/>
    <xdr:sp macro="" textlink="">
      <xdr:nvSpPr>
        <xdr:cNvPr id="232" name="n_1mainValue【市民会館】&#10;有形固定資産減価償却率">
          <a:extLst>
            <a:ext uri="{FF2B5EF4-FFF2-40B4-BE49-F238E27FC236}">
              <a16:creationId xmlns:a16="http://schemas.microsoft.com/office/drawing/2014/main" id="{360DD0A7-C01B-4598-8832-3259D9F37F1E}"/>
            </a:ext>
          </a:extLst>
        </xdr:cNvPr>
        <xdr:cNvSpPr txBox="1"/>
      </xdr:nvSpPr>
      <xdr:spPr>
        <a:xfrm>
          <a:off x="3582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139082</xdr:rowOff>
    </xdr:from>
    <xdr:ext cx="405111" cy="259045"/>
    <xdr:sp macro="" textlink="">
      <xdr:nvSpPr>
        <xdr:cNvPr id="233" name="n_2mainValue【市民会館】&#10;有形固定資産減価償却率">
          <a:extLst>
            <a:ext uri="{FF2B5EF4-FFF2-40B4-BE49-F238E27FC236}">
              <a16:creationId xmlns:a16="http://schemas.microsoft.com/office/drawing/2014/main" id="{435519EE-8DEA-4FC6-A613-57BAA98FA1A9}"/>
            </a:ext>
          </a:extLst>
        </xdr:cNvPr>
        <xdr:cNvSpPr txBox="1"/>
      </xdr:nvSpPr>
      <xdr:spPr>
        <a:xfrm>
          <a:off x="2705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234" name="n_3mainValue【市民会館】&#10;有形固定資産減価償却率">
          <a:extLst>
            <a:ext uri="{FF2B5EF4-FFF2-40B4-BE49-F238E27FC236}">
              <a16:creationId xmlns:a16="http://schemas.microsoft.com/office/drawing/2014/main" id="{A4B9BD8C-4FBF-41CA-9068-C21CBA75D2F6}"/>
            </a:ext>
          </a:extLst>
        </xdr:cNvPr>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90188</xdr:rowOff>
    </xdr:from>
    <xdr:ext cx="405111" cy="259045"/>
    <xdr:sp macro="" textlink="">
      <xdr:nvSpPr>
        <xdr:cNvPr id="235" name="n_4mainValue【市民会館】&#10;有形固定資産減価償却率">
          <a:extLst>
            <a:ext uri="{FF2B5EF4-FFF2-40B4-BE49-F238E27FC236}">
              <a16:creationId xmlns:a16="http://schemas.microsoft.com/office/drawing/2014/main" id="{5F5CAF29-E5A2-4EC1-8099-D2E87B592368}"/>
            </a:ext>
          </a:extLst>
        </xdr:cNvPr>
        <xdr:cNvSpPr txBox="1"/>
      </xdr:nvSpPr>
      <xdr:spPr>
        <a:xfrm>
          <a:off x="927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6" name="正方形/長方形 235">
          <a:extLst>
            <a:ext uri="{FF2B5EF4-FFF2-40B4-BE49-F238E27FC236}">
              <a16:creationId xmlns:a16="http://schemas.microsoft.com/office/drawing/2014/main" id="{D5E4B948-3EB7-4675-ADE4-517A5A0922E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7" name="正方形/長方形 236">
          <a:extLst>
            <a:ext uri="{FF2B5EF4-FFF2-40B4-BE49-F238E27FC236}">
              <a16:creationId xmlns:a16="http://schemas.microsoft.com/office/drawing/2014/main" id="{AF51187B-3FC6-431B-96FB-C89B5A335C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8" name="正方形/長方形 237">
          <a:extLst>
            <a:ext uri="{FF2B5EF4-FFF2-40B4-BE49-F238E27FC236}">
              <a16:creationId xmlns:a16="http://schemas.microsoft.com/office/drawing/2014/main" id="{6D25E13C-2CA3-420C-8A38-EDC8557CDA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9" name="正方形/長方形 238">
          <a:extLst>
            <a:ext uri="{FF2B5EF4-FFF2-40B4-BE49-F238E27FC236}">
              <a16:creationId xmlns:a16="http://schemas.microsoft.com/office/drawing/2014/main" id="{8E88555E-F95C-4AEF-9369-35B5414AD4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0" name="正方形/長方形 239">
          <a:extLst>
            <a:ext uri="{FF2B5EF4-FFF2-40B4-BE49-F238E27FC236}">
              <a16:creationId xmlns:a16="http://schemas.microsoft.com/office/drawing/2014/main" id="{5A0370B0-82E2-4939-8E07-9531351CF3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1" name="正方形/長方形 240">
          <a:extLst>
            <a:ext uri="{FF2B5EF4-FFF2-40B4-BE49-F238E27FC236}">
              <a16:creationId xmlns:a16="http://schemas.microsoft.com/office/drawing/2014/main" id="{A8650F58-F0C0-48A5-A875-4D85A1F05E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2" name="正方形/長方形 241">
          <a:extLst>
            <a:ext uri="{FF2B5EF4-FFF2-40B4-BE49-F238E27FC236}">
              <a16:creationId xmlns:a16="http://schemas.microsoft.com/office/drawing/2014/main" id="{1E9143B4-9B58-4871-A7C1-7E3527B4B0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3" name="正方形/長方形 242">
          <a:extLst>
            <a:ext uri="{FF2B5EF4-FFF2-40B4-BE49-F238E27FC236}">
              <a16:creationId xmlns:a16="http://schemas.microsoft.com/office/drawing/2014/main" id="{F1CE6B15-E4F9-438B-8902-18CF38D4483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4" name="テキスト ボックス 243">
          <a:extLst>
            <a:ext uri="{FF2B5EF4-FFF2-40B4-BE49-F238E27FC236}">
              <a16:creationId xmlns:a16="http://schemas.microsoft.com/office/drawing/2014/main" id="{58A64764-5B4C-4F56-A861-13DBDC569C1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5" name="直線コネクタ 244">
          <a:extLst>
            <a:ext uri="{FF2B5EF4-FFF2-40B4-BE49-F238E27FC236}">
              <a16:creationId xmlns:a16="http://schemas.microsoft.com/office/drawing/2014/main" id="{BD91E7E4-41D7-4B56-B9AF-B877058E153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46" name="直線コネクタ 245">
          <a:extLst>
            <a:ext uri="{FF2B5EF4-FFF2-40B4-BE49-F238E27FC236}">
              <a16:creationId xmlns:a16="http://schemas.microsoft.com/office/drawing/2014/main" id="{087AB0AA-CF84-4E98-8C14-71F0BB849C5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47" name="テキスト ボックス 246">
          <a:extLst>
            <a:ext uri="{FF2B5EF4-FFF2-40B4-BE49-F238E27FC236}">
              <a16:creationId xmlns:a16="http://schemas.microsoft.com/office/drawing/2014/main" id="{85FE14BD-A3D0-46BD-BA0A-51C731202667}"/>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8" name="直線コネクタ 247">
          <a:extLst>
            <a:ext uri="{FF2B5EF4-FFF2-40B4-BE49-F238E27FC236}">
              <a16:creationId xmlns:a16="http://schemas.microsoft.com/office/drawing/2014/main" id="{5EA575BA-63BF-4BF8-A13B-409EC1A6316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9" name="テキスト ボックス 248">
          <a:extLst>
            <a:ext uri="{FF2B5EF4-FFF2-40B4-BE49-F238E27FC236}">
              <a16:creationId xmlns:a16="http://schemas.microsoft.com/office/drawing/2014/main" id="{CBD45697-F0F5-4C63-958C-7388363E51A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50" name="直線コネクタ 249">
          <a:extLst>
            <a:ext uri="{FF2B5EF4-FFF2-40B4-BE49-F238E27FC236}">
              <a16:creationId xmlns:a16="http://schemas.microsoft.com/office/drawing/2014/main" id="{81977D59-4BFF-4DCB-B610-34BF2B6A02B1}"/>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51" name="テキスト ボックス 250">
          <a:extLst>
            <a:ext uri="{FF2B5EF4-FFF2-40B4-BE49-F238E27FC236}">
              <a16:creationId xmlns:a16="http://schemas.microsoft.com/office/drawing/2014/main" id="{28EEE114-D452-4AAF-8B83-9918301099AD}"/>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2" name="直線コネクタ 251">
          <a:extLst>
            <a:ext uri="{FF2B5EF4-FFF2-40B4-BE49-F238E27FC236}">
              <a16:creationId xmlns:a16="http://schemas.microsoft.com/office/drawing/2014/main" id="{78109DE5-0A4B-4BA1-90D5-F2DF226A62B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3" name="テキスト ボックス 252">
          <a:extLst>
            <a:ext uri="{FF2B5EF4-FFF2-40B4-BE49-F238E27FC236}">
              <a16:creationId xmlns:a16="http://schemas.microsoft.com/office/drawing/2014/main" id="{083D2B78-026C-4956-A5AB-EC827432E19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4" name="【市民会館】&#10;一人当たり面積グラフ枠">
          <a:extLst>
            <a:ext uri="{FF2B5EF4-FFF2-40B4-BE49-F238E27FC236}">
              <a16:creationId xmlns:a16="http://schemas.microsoft.com/office/drawing/2014/main" id="{41F52382-0DC7-4013-9C83-DCEF9DA86FC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255" name="直線コネクタ 254">
          <a:extLst>
            <a:ext uri="{FF2B5EF4-FFF2-40B4-BE49-F238E27FC236}">
              <a16:creationId xmlns:a16="http://schemas.microsoft.com/office/drawing/2014/main" id="{2D83D1FC-443B-48B7-97C2-77B84950B1C2}"/>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256" name="【市民会館】&#10;一人当たり面積最小値テキスト">
          <a:extLst>
            <a:ext uri="{FF2B5EF4-FFF2-40B4-BE49-F238E27FC236}">
              <a16:creationId xmlns:a16="http://schemas.microsoft.com/office/drawing/2014/main" id="{B73E653A-1CE0-4854-A699-389D67D86518}"/>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257" name="直線コネクタ 256">
          <a:extLst>
            <a:ext uri="{FF2B5EF4-FFF2-40B4-BE49-F238E27FC236}">
              <a16:creationId xmlns:a16="http://schemas.microsoft.com/office/drawing/2014/main" id="{6114E837-DDE2-41AF-841B-D439DD23A475}"/>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258" name="【市民会館】&#10;一人当たり面積最大値テキスト">
          <a:extLst>
            <a:ext uri="{FF2B5EF4-FFF2-40B4-BE49-F238E27FC236}">
              <a16:creationId xmlns:a16="http://schemas.microsoft.com/office/drawing/2014/main" id="{9EBF8854-2042-48EC-B650-67432555255D}"/>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259" name="直線コネクタ 258">
          <a:extLst>
            <a:ext uri="{FF2B5EF4-FFF2-40B4-BE49-F238E27FC236}">
              <a16:creationId xmlns:a16="http://schemas.microsoft.com/office/drawing/2014/main" id="{B5105D7B-32A7-41A4-9C78-6AA053927700}"/>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260" name="【市民会館】&#10;一人当たり面積平均値テキスト">
          <a:extLst>
            <a:ext uri="{FF2B5EF4-FFF2-40B4-BE49-F238E27FC236}">
              <a16:creationId xmlns:a16="http://schemas.microsoft.com/office/drawing/2014/main" id="{EECFDD61-61BE-4F61-99BA-9E062D2060BF}"/>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261" name="フローチャート: 判断 260">
          <a:extLst>
            <a:ext uri="{FF2B5EF4-FFF2-40B4-BE49-F238E27FC236}">
              <a16:creationId xmlns:a16="http://schemas.microsoft.com/office/drawing/2014/main" id="{A27FD460-B50D-4215-83F8-DA8E2BC00318}"/>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262" name="フローチャート: 判断 261">
          <a:extLst>
            <a:ext uri="{FF2B5EF4-FFF2-40B4-BE49-F238E27FC236}">
              <a16:creationId xmlns:a16="http://schemas.microsoft.com/office/drawing/2014/main" id="{82A8A26C-BFA5-4A10-A342-47A3DD8E49B4}"/>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263" name="フローチャート: 判断 262">
          <a:extLst>
            <a:ext uri="{FF2B5EF4-FFF2-40B4-BE49-F238E27FC236}">
              <a16:creationId xmlns:a16="http://schemas.microsoft.com/office/drawing/2014/main" id="{AB803713-2AE6-4AE3-84F4-EA69AE16AD75}"/>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4254</xdr:rowOff>
    </xdr:from>
    <xdr:to>
      <xdr:col>41</xdr:col>
      <xdr:colOff>101600</xdr:colOff>
      <xdr:row>106</xdr:row>
      <xdr:rowOff>105854</xdr:rowOff>
    </xdr:to>
    <xdr:sp macro="" textlink="">
      <xdr:nvSpPr>
        <xdr:cNvPr id="264" name="フローチャート: 判断 263">
          <a:extLst>
            <a:ext uri="{FF2B5EF4-FFF2-40B4-BE49-F238E27FC236}">
              <a16:creationId xmlns:a16="http://schemas.microsoft.com/office/drawing/2014/main" id="{EEDD0934-F0F3-4DF3-A971-45566E2CF52C}"/>
            </a:ext>
          </a:extLst>
        </xdr:cNvPr>
        <xdr:cNvSpPr/>
      </xdr:nvSpPr>
      <xdr:spPr>
        <a:xfrm>
          <a:off x="7810500" y="1817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156845</xdr:rowOff>
    </xdr:from>
    <xdr:to>
      <xdr:col>36</xdr:col>
      <xdr:colOff>165100</xdr:colOff>
      <xdr:row>106</xdr:row>
      <xdr:rowOff>86995</xdr:rowOff>
    </xdr:to>
    <xdr:sp macro="" textlink="">
      <xdr:nvSpPr>
        <xdr:cNvPr id="265" name="フローチャート: 判断 264">
          <a:extLst>
            <a:ext uri="{FF2B5EF4-FFF2-40B4-BE49-F238E27FC236}">
              <a16:creationId xmlns:a16="http://schemas.microsoft.com/office/drawing/2014/main" id="{B6CA71EE-2D4A-4379-BD21-18D70D271EE3}"/>
            </a:ext>
          </a:extLst>
        </xdr:cNvPr>
        <xdr:cNvSpPr/>
      </xdr:nvSpPr>
      <xdr:spPr>
        <a:xfrm>
          <a:off x="69215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6" name="テキスト ボックス 265">
          <a:extLst>
            <a:ext uri="{FF2B5EF4-FFF2-40B4-BE49-F238E27FC236}">
              <a16:creationId xmlns:a16="http://schemas.microsoft.com/office/drawing/2014/main" id="{48944674-7021-4979-AE72-1639E9A34AA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7" name="テキスト ボックス 266">
          <a:extLst>
            <a:ext uri="{FF2B5EF4-FFF2-40B4-BE49-F238E27FC236}">
              <a16:creationId xmlns:a16="http://schemas.microsoft.com/office/drawing/2014/main" id="{0504D052-5331-4807-A3D7-76C5581240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9B211241-C8E4-455B-B496-E1C2E1CC35E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9F979C5C-2598-472B-83CC-EF629C5BC08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49494339-776F-42FC-ADEB-376A3300F60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271" name="楕円 270">
          <a:extLst>
            <a:ext uri="{FF2B5EF4-FFF2-40B4-BE49-F238E27FC236}">
              <a16:creationId xmlns:a16="http://schemas.microsoft.com/office/drawing/2014/main" id="{79273CF6-B0FC-4A35-A26F-2AD1F142034B}"/>
            </a:ext>
          </a:extLst>
        </xdr:cNvPr>
        <xdr:cNvSpPr/>
      </xdr:nvSpPr>
      <xdr:spPr>
        <a:xfrm>
          <a:off x="104267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154703</xdr:rowOff>
    </xdr:from>
    <xdr:ext cx="469744" cy="259045"/>
    <xdr:sp macro="" textlink="">
      <xdr:nvSpPr>
        <xdr:cNvPr id="272" name="【市民会館】&#10;一人当たり面積該当値テキスト">
          <a:extLst>
            <a:ext uri="{FF2B5EF4-FFF2-40B4-BE49-F238E27FC236}">
              <a16:creationId xmlns:a16="http://schemas.microsoft.com/office/drawing/2014/main" id="{878B6A4F-1ECB-437D-87A8-628B26078CFE}"/>
            </a:ext>
          </a:extLst>
        </xdr:cNvPr>
        <xdr:cNvSpPr txBox="1"/>
      </xdr:nvSpPr>
      <xdr:spPr>
        <a:xfrm>
          <a:off x="10515600"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7683</xdr:rowOff>
    </xdr:from>
    <xdr:to>
      <xdr:col>50</xdr:col>
      <xdr:colOff>165100</xdr:colOff>
      <xdr:row>106</xdr:row>
      <xdr:rowOff>109283</xdr:rowOff>
    </xdr:to>
    <xdr:sp macro="" textlink="">
      <xdr:nvSpPr>
        <xdr:cNvPr id="273" name="楕円 272">
          <a:extLst>
            <a:ext uri="{FF2B5EF4-FFF2-40B4-BE49-F238E27FC236}">
              <a16:creationId xmlns:a16="http://schemas.microsoft.com/office/drawing/2014/main" id="{8251B609-9286-4D65-971F-E9BB818412A9}"/>
            </a:ext>
          </a:extLst>
        </xdr:cNvPr>
        <xdr:cNvSpPr/>
      </xdr:nvSpPr>
      <xdr:spPr>
        <a:xfrm>
          <a:off x="9588500" y="1818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55626</xdr:rowOff>
    </xdr:from>
    <xdr:to>
      <xdr:col>55</xdr:col>
      <xdr:colOff>0</xdr:colOff>
      <xdr:row>106</xdr:row>
      <xdr:rowOff>58483</xdr:rowOff>
    </xdr:to>
    <xdr:cxnSp macro="">
      <xdr:nvCxnSpPr>
        <xdr:cNvPr id="274" name="直線コネクタ 273">
          <a:extLst>
            <a:ext uri="{FF2B5EF4-FFF2-40B4-BE49-F238E27FC236}">
              <a16:creationId xmlns:a16="http://schemas.microsoft.com/office/drawing/2014/main" id="{1B461ED7-DF42-46D0-B0AC-F26B1351A669}"/>
            </a:ext>
          </a:extLst>
        </xdr:cNvPr>
        <xdr:cNvCxnSpPr/>
      </xdr:nvCxnSpPr>
      <xdr:spPr>
        <a:xfrm flipV="1">
          <a:off x="9639300" y="18229326"/>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xdr:rowOff>
    </xdr:from>
    <xdr:to>
      <xdr:col>46</xdr:col>
      <xdr:colOff>38100</xdr:colOff>
      <xdr:row>106</xdr:row>
      <xdr:rowOff>110998</xdr:rowOff>
    </xdr:to>
    <xdr:sp macro="" textlink="">
      <xdr:nvSpPr>
        <xdr:cNvPr id="275" name="楕円 274">
          <a:extLst>
            <a:ext uri="{FF2B5EF4-FFF2-40B4-BE49-F238E27FC236}">
              <a16:creationId xmlns:a16="http://schemas.microsoft.com/office/drawing/2014/main" id="{666B1BC5-DBA5-42DB-85F1-72A2097CA211}"/>
            </a:ext>
          </a:extLst>
        </xdr:cNvPr>
        <xdr:cNvSpPr/>
      </xdr:nvSpPr>
      <xdr:spPr>
        <a:xfrm>
          <a:off x="8699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58483</xdr:rowOff>
    </xdr:from>
    <xdr:to>
      <xdr:col>50</xdr:col>
      <xdr:colOff>114300</xdr:colOff>
      <xdr:row>106</xdr:row>
      <xdr:rowOff>60198</xdr:rowOff>
    </xdr:to>
    <xdr:cxnSp macro="">
      <xdr:nvCxnSpPr>
        <xdr:cNvPr id="276" name="直線コネクタ 275">
          <a:extLst>
            <a:ext uri="{FF2B5EF4-FFF2-40B4-BE49-F238E27FC236}">
              <a16:creationId xmlns:a16="http://schemas.microsoft.com/office/drawing/2014/main" id="{3904D1E7-6CF6-4A30-97A9-0CF134A47581}"/>
            </a:ext>
          </a:extLst>
        </xdr:cNvPr>
        <xdr:cNvCxnSpPr/>
      </xdr:nvCxnSpPr>
      <xdr:spPr>
        <a:xfrm flipV="1">
          <a:off x="8750300" y="1823218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11685</xdr:rowOff>
    </xdr:from>
    <xdr:to>
      <xdr:col>41</xdr:col>
      <xdr:colOff>101600</xdr:colOff>
      <xdr:row>106</xdr:row>
      <xdr:rowOff>113285</xdr:rowOff>
    </xdr:to>
    <xdr:sp macro="" textlink="">
      <xdr:nvSpPr>
        <xdr:cNvPr id="277" name="楕円 276">
          <a:extLst>
            <a:ext uri="{FF2B5EF4-FFF2-40B4-BE49-F238E27FC236}">
              <a16:creationId xmlns:a16="http://schemas.microsoft.com/office/drawing/2014/main" id="{B3317F80-9F30-4205-8C19-42CF1C245759}"/>
            </a:ext>
          </a:extLst>
        </xdr:cNvPr>
        <xdr:cNvSpPr/>
      </xdr:nvSpPr>
      <xdr:spPr>
        <a:xfrm>
          <a:off x="7810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60198</xdr:rowOff>
    </xdr:from>
    <xdr:to>
      <xdr:col>45</xdr:col>
      <xdr:colOff>177800</xdr:colOff>
      <xdr:row>106</xdr:row>
      <xdr:rowOff>62485</xdr:rowOff>
    </xdr:to>
    <xdr:cxnSp macro="">
      <xdr:nvCxnSpPr>
        <xdr:cNvPr id="278" name="直線コネクタ 277">
          <a:extLst>
            <a:ext uri="{FF2B5EF4-FFF2-40B4-BE49-F238E27FC236}">
              <a16:creationId xmlns:a16="http://schemas.microsoft.com/office/drawing/2014/main" id="{0178B99F-D579-45B8-ABEF-8CC368FEC74A}"/>
            </a:ext>
          </a:extLst>
        </xdr:cNvPr>
        <xdr:cNvCxnSpPr/>
      </xdr:nvCxnSpPr>
      <xdr:spPr>
        <a:xfrm flipV="1">
          <a:off x="7861300" y="182338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13399</xdr:rowOff>
    </xdr:from>
    <xdr:to>
      <xdr:col>36</xdr:col>
      <xdr:colOff>165100</xdr:colOff>
      <xdr:row>106</xdr:row>
      <xdr:rowOff>114999</xdr:rowOff>
    </xdr:to>
    <xdr:sp macro="" textlink="">
      <xdr:nvSpPr>
        <xdr:cNvPr id="279" name="楕円 278">
          <a:extLst>
            <a:ext uri="{FF2B5EF4-FFF2-40B4-BE49-F238E27FC236}">
              <a16:creationId xmlns:a16="http://schemas.microsoft.com/office/drawing/2014/main" id="{2FF81AEC-21AC-486A-9D96-D8441CBF26D2}"/>
            </a:ext>
          </a:extLst>
        </xdr:cNvPr>
        <xdr:cNvSpPr/>
      </xdr:nvSpPr>
      <xdr:spPr>
        <a:xfrm>
          <a:off x="6921500" y="181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64199</xdr:rowOff>
    </xdr:to>
    <xdr:cxnSp macro="">
      <xdr:nvCxnSpPr>
        <xdr:cNvPr id="280" name="直線コネクタ 279">
          <a:extLst>
            <a:ext uri="{FF2B5EF4-FFF2-40B4-BE49-F238E27FC236}">
              <a16:creationId xmlns:a16="http://schemas.microsoft.com/office/drawing/2014/main" id="{982A87D6-EB1E-4045-9676-EED5F128C377}"/>
            </a:ext>
          </a:extLst>
        </xdr:cNvPr>
        <xdr:cNvCxnSpPr/>
      </xdr:nvCxnSpPr>
      <xdr:spPr>
        <a:xfrm flipV="1">
          <a:off x="6972300" y="1823618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281" name="n_1aveValue【市民会館】&#10;一人当たり面積">
          <a:extLst>
            <a:ext uri="{FF2B5EF4-FFF2-40B4-BE49-F238E27FC236}">
              <a16:creationId xmlns:a16="http://schemas.microsoft.com/office/drawing/2014/main" id="{ADDF464B-A7D5-4CF9-B14E-4BE665053073}"/>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282" name="n_2aveValue【市民会館】&#10;一人当たり面積">
          <a:extLst>
            <a:ext uri="{FF2B5EF4-FFF2-40B4-BE49-F238E27FC236}">
              <a16:creationId xmlns:a16="http://schemas.microsoft.com/office/drawing/2014/main" id="{3FECFFF2-182D-4866-94F2-A0FD086E3EA0}"/>
            </a:ext>
          </a:extLst>
        </xdr:cNvPr>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122381</xdr:rowOff>
    </xdr:from>
    <xdr:ext cx="469744" cy="259045"/>
    <xdr:sp macro="" textlink="">
      <xdr:nvSpPr>
        <xdr:cNvPr id="283" name="n_3aveValue【市民会館】&#10;一人当たり面積">
          <a:extLst>
            <a:ext uri="{FF2B5EF4-FFF2-40B4-BE49-F238E27FC236}">
              <a16:creationId xmlns:a16="http://schemas.microsoft.com/office/drawing/2014/main" id="{EB8FAD0F-21AA-4AD8-9B4C-5C9F9EFFD77E}"/>
            </a:ext>
          </a:extLst>
        </xdr:cNvPr>
        <xdr:cNvSpPr txBox="1"/>
      </xdr:nvSpPr>
      <xdr:spPr>
        <a:xfrm>
          <a:off x="7626427" y="1795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103522</xdr:rowOff>
    </xdr:from>
    <xdr:ext cx="469744" cy="259045"/>
    <xdr:sp macro="" textlink="">
      <xdr:nvSpPr>
        <xdr:cNvPr id="284" name="n_4aveValue【市民会館】&#10;一人当たり面積">
          <a:extLst>
            <a:ext uri="{FF2B5EF4-FFF2-40B4-BE49-F238E27FC236}">
              <a16:creationId xmlns:a16="http://schemas.microsoft.com/office/drawing/2014/main" id="{470444E6-A9F9-48C1-8672-6F8001A3DF42}"/>
            </a:ext>
          </a:extLst>
        </xdr:cNvPr>
        <xdr:cNvSpPr txBox="1"/>
      </xdr:nvSpPr>
      <xdr:spPr>
        <a:xfrm>
          <a:off x="6737427" y="17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100410</xdr:rowOff>
    </xdr:from>
    <xdr:ext cx="469744" cy="259045"/>
    <xdr:sp macro="" textlink="">
      <xdr:nvSpPr>
        <xdr:cNvPr id="285" name="n_1mainValue【市民会館】&#10;一人当たり面積">
          <a:extLst>
            <a:ext uri="{FF2B5EF4-FFF2-40B4-BE49-F238E27FC236}">
              <a16:creationId xmlns:a16="http://schemas.microsoft.com/office/drawing/2014/main" id="{FA1034B6-85AC-4888-8879-81D0D5FAD50F}"/>
            </a:ext>
          </a:extLst>
        </xdr:cNvPr>
        <xdr:cNvSpPr txBox="1"/>
      </xdr:nvSpPr>
      <xdr:spPr>
        <a:xfrm>
          <a:off x="9391727" y="1827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102125</xdr:rowOff>
    </xdr:from>
    <xdr:ext cx="469744" cy="259045"/>
    <xdr:sp macro="" textlink="">
      <xdr:nvSpPr>
        <xdr:cNvPr id="286" name="n_2mainValue【市民会館】&#10;一人当たり面積">
          <a:extLst>
            <a:ext uri="{FF2B5EF4-FFF2-40B4-BE49-F238E27FC236}">
              <a16:creationId xmlns:a16="http://schemas.microsoft.com/office/drawing/2014/main" id="{FFB458AB-16AB-4D6D-99AF-84F70B3AFFCC}"/>
            </a:ext>
          </a:extLst>
        </xdr:cNvPr>
        <xdr:cNvSpPr txBox="1"/>
      </xdr:nvSpPr>
      <xdr:spPr>
        <a:xfrm>
          <a:off x="8515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104412</xdr:rowOff>
    </xdr:from>
    <xdr:ext cx="469744" cy="259045"/>
    <xdr:sp macro="" textlink="">
      <xdr:nvSpPr>
        <xdr:cNvPr id="287" name="n_3mainValue【市民会館】&#10;一人当たり面積">
          <a:extLst>
            <a:ext uri="{FF2B5EF4-FFF2-40B4-BE49-F238E27FC236}">
              <a16:creationId xmlns:a16="http://schemas.microsoft.com/office/drawing/2014/main" id="{83F4D38C-4E21-4BFB-B58F-E45B9BC8CA50}"/>
            </a:ext>
          </a:extLst>
        </xdr:cNvPr>
        <xdr:cNvSpPr txBox="1"/>
      </xdr:nvSpPr>
      <xdr:spPr>
        <a:xfrm>
          <a:off x="7626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106126</xdr:rowOff>
    </xdr:from>
    <xdr:ext cx="469744" cy="259045"/>
    <xdr:sp macro="" textlink="">
      <xdr:nvSpPr>
        <xdr:cNvPr id="288" name="n_4mainValue【市民会館】&#10;一人当たり面積">
          <a:extLst>
            <a:ext uri="{FF2B5EF4-FFF2-40B4-BE49-F238E27FC236}">
              <a16:creationId xmlns:a16="http://schemas.microsoft.com/office/drawing/2014/main" id="{19E905BB-3815-4142-AA31-E3DC8F332DF9}"/>
            </a:ext>
          </a:extLst>
        </xdr:cNvPr>
        <xdr:cNvSpPr txBox="1"/>
      </xdr:nvSpPr>
      <xdr:spPr>
        <a:xfrm>
          <a:off x="6737427" y="1827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6D25CB60-AB65-414C-892E-E4C2740CC3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DAABBB96-99B3-4D49-A7CD-A2EB2160C9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9026F869-81A3-4A21-9408-A5598E2917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A5B0C787-E516-437E-864D-483E9632652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B21E0392-1D55-4B6A-848A-5EA9AA0C67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D5A1707D-1494-4E2A-9318-7FF6D1B8AB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5FF8E49A-9DAD-4C6C-8E11-3BDCD5A09C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1363E8F2-3242-44EA-BC7F-23684A30F7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98B199FB-B76D-4060-8752-6CB0F9996D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08F2F63D-433F-4C88-9416-57384EFB11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F0F7EBE3-DC9F-46F4-A06E-F75BE2AFCB1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0" name="直線コネクタ 299">
          <a:extLst>
            <a:ext uri="{FF2B5EF4-FFF2-40B4-BE49-F238E27FC236}">
              <a16:creationId xmlns:a16="http://schemas.microsoft.com/office/drawing/2014/main" id="{8C14E085-6900-4304-B58A-32FD13F48E8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1" name="テキスト ボックス 300">
          <a:extLst>
            <a:ext uri="{FF2B5EF4-FFF2-40B4-BE49-F238E27FC236}">
              <a16:creationId xmlns:a16="http://schemas.microsoft.com/office/drawing/2014/main" id="{F3380EDE-6E7F-42C2-9F28-440A36E3ACF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2" name="直線コネクタ 301">
          <a:extLst>
            <a:ext uri="{FF2B5EF4-FFF2-40B4-BE49-F238E27FC236}">
              <a16:creationId xmlns:a16="http://schemas.microsoft.com/office/drawing/2014/main" id="{AADB0BF8-2E12-4423-8338-1871B32F5AA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3" name="テキスト ボックス 302">
          <a:extLst>
            <a:ext uri="{FF2B5EF4-FFF2-40B4-BE49-F238E27FC236}">
              <a16:creationId xmlns:a16="http://schemas.microsoft.com/office/drawing/2014/main" id="{D123432F-037D-44FD-A121-46292AA4C67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4" name="直線コネクタ 303">
          <a:extLst>
            <a:ext uri="{FF2B5EF4-FFF2-40B4-BE49-F238E27FC236}">
              <a16:creationId xmlns:a16="http://schemas.microsoft.com/office/drawing/2014/main" id="{DD647991-6BDB-403D-AC17-3989EAEA191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5" name="テキスト ボックス 304">
          <a:extLst>
            <a:ext uri="{FF2B5EF4-FFF2-40B4-BE49-F238E27FC236}">
              <a16:creationId xmlns:a16="http://schemas.microsoft.com/office/drawing/2014/main" id="{238CC97C-8B61-45DA-8261-9C38C1882C8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6" name="直線コネクタ 305">
          <a:extLst>
            <a:ext uri="{FF2B5EF4-FFF2-40B4-BE49-F238E27FC236}">
              <a16:creationId xmlns:a16="http://schemas.microsoft.com/office/drawing/2014/main" id="{29EDD15A-AE91-451F-BFBF-65691EE8554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7" name="テキスト ボックス 306">
          <a:extLst>
            <a:ext uri="{FF2B5EF4-FFF2-40B4-BE49-F238E27FC236}">
              <a16:creationId xmlns:a16="http://schemas.microsoft.com/office/drawing/2014/main" id="{CA4E15EA-1231-4D95-AA02-E797082156A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8" name="直線コネクタ 307">
          <a:extLst>
            <a:ext uri="{FF2B5EF4-FFF2-40B4-BE49-F238E27FC236}">
              <a16:creationId xmlns:a16="http://schemas.microsoft.com/office/drawing/2014/main" id="{AAE4F78D-4F0D-4BCA-8563-21A6F779431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9" name="テキスト ボックス 308">
          <a:extLst>
            <a:ext uri="{FF2B5EF4-FFF2-40B4-BE49-F238E27FC236}">
              <a16:creationId xmlns:a16="http://schemas.microsoft.com/office/drawing/2014/main" id="{709A4A54-E26B-4B5F-8F53-331DC173A1D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0" name="直線コネクタ 309">
          <a:extLst>
            <a:ext uri="{FF2B5EF4-FFF2-40B4-BE49-F238E27FC236}">
              <a16:creationId xmlns:a16="http://schemas.microsoft.com/office/drawing/2014/main" id="{FC17A097-EA99-4209-AA5F-FB8FFB93FBD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1" name="テキスト ボックス 310">
          <a:extLst>
            <a:ext uri="{FF2B5EF4-FFF2-40B4-BE49-F238E27FC236}">
              <a16:creationId xmlns:a16="http://schemas.microsoft.com/office/drawing/2014/main" id="{DF3224FB-7242-4F7E-B2C3-514B60892B3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A143E88F-602F-45CD-A3CA-91C4698E75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a:extLst>
            <a:ext uri="{FF2B5EF4-FFF2-40B4-BE49-F238E27FC236}">
              <a16:creationId xmlns:a16="http://schemas.microsoft.com/office/drawing/2014/main" id="{4B58DF71-A774-4971-A892-D474F41C25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4" name="直線コネクタ 313">
          <a:extLst>
            <a:ext uri="{FF2B5EF4-FFF2-40B4-BE49-F238E27FC236}">
              <a16:creationId xmlns:a16="http://schemas.microsoft.com/office/drawing/2014/main" id="{1F565053-05E7-460D-8AB3-8B3926141DF7}"/>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5" name="【一般廃棄物処理施設】&#10;有形固定資産減価償却率最小値テキスト">
          <a:extLst>
            <a:ext uri="{FF2B5EF4-FFF2-40B4-BE49-F238E27FC236}">
              <a16:creationId xmlns:a16="http://schemas.microsoft.com/office/drawing/2014/main" id="{1C96C1E7-7F3D-4640-BDAA-406BBB575CC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6" name="直線コネクタ 315">
          <a:extLst>
            <a:ext uri="{FF2B5EF4-FFF2-40B4-BE49-F238E27FC236}">
              <a16:creationId xmlns:a16="http://schemas.microsoft.com/office/drawing/2014/main" id="{79E70C1E-2C14-43BF-9951-EAB785E2F5D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17" name="【一般廃棄物処理施設】&#10;有形固定資産減価償却率最大値テキスト">
          <a:extLst>
            <a:ext uri="{FF2B5EF4-FFF2-40B4-BE49-F238E27FC236}">
              <a16:creationId xmlns:a16="http://schemas.microsoft.com/office/drawing/2014/main" id="{F3CC8AC5-41B4-4BCE-BCB9-077660BEE84B}"/>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18" name="直線コネクタ 317">
          <a:extLst>
            <a:ext uri="{FF2B5EF4-FFF2-40B4-BE49-F238E27FC236}">
              <a16:creationId xmlns:a16="http://schemas.microsoft.com/office/drawing/2014/main" id="{91331464-31CB-4522-95EC-D4C37AD9B668}"/>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19" name="【一般廃棄物処理施設】&#10;有形固定資産減価償却率平均値テキスト">
          <a:extLst>
            <a:ext uri="{FF2B5EF4-FFF2-40B4-BE49-F238E27FC236}">
              <a16:creationId xmlns:a16="http://schemas.microsoft.com/office/drawing/2014/main" id="{DFF621CE-AE11-44F7-B0AD-00C6AFF45B2A}"/>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0" name="フローチャート: 判断 319">
          <a:extLst>
            <a:ext uri="{FF2B5EF4-FFF2-40B4-BE49-F238E27FC236}">
              <a16:creationId xmlns:a16="http://schemas.microsoft.com/office/drawing/2014/main" id="{6B9AE6BC-E7CF-4D3B-B215-365344D84803}"/>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1" name="フローチャート: 判断 320">
          <a:extLst>
            <a:ext uri="{FF2B5EF4-FFF2-40B4-BE49-F238E27FC236}">
              <a16:creationId xmlns:a16="http://schemas.microsoft.com/office/drawing/2014/main" id="{713380BC-916F-4C84-84EF-A132A78D4623}"/>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2" name="フローチャート: 判断 321">
          <a:extLst>
            <a:ext uri="{FF2B5EF4-FFF2-40B4-BE49-F238E27FC236}">
              <a16:creationId xmlns:a16="http://schemas.microsoft.com/office/drawing/2014/main" id="{CC0E6B77-1DCB-42D2-97FD-4D102BECED23}"/>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84183</xdr:rowOff>
    </xdr:from>
    <xdr:to>
      <xdr:col>72</xdr:col>
      <xdr:colOff>38100</xdr:colOff>
      <xdr:row>39</xdr:row>
      <xdr:rowOff>14333</xdr:rowOff>
    </xdr:to>
    <xdr:sp macro="" textlink="">
      <xdr:nvSpPr>
        <xdr:cNvPr id="323" name="フローチャート: 判断 322">
          <a:extLst>
            <a:ext uri="{FF2B5EF4-FFF2-40B4-BE49-F238E27FC236}">
              <a16:creationId xmlns:a16="http://schemas.microsoft.com/office/drawing/2014/main" id="{06FC77AF-204F-4765-9FA2-A3863376E0D0}"/>
            </a:ext>
          </a:extLst>
        </xdr:cNvPr>
        <xdr:cNvSpPr/>
      </xdr:nvSpPr>
      <xdr:spPr>
        <a:xfrm>
          <a:off x="13652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324" name="フローチャート: 判断 323">
          <a:extLst>
            <a:ext uri="{FF2B5EF4-FFF2-40B4-BE49-F238E27FC236}">
              <a16:creationId xmlns:a16="http://schemas.microsoft.com/office/drawing/2014/main" id="{A8AE28F9-E85E-4947-87F3-CFAFF6C6E86B}"/>
            </a:ext>
          </a:extLst>
        </xdr:cNvPr>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C79AAED0-2BCC-4CBF-B384-D60E5603FF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A92DF10D-C08B-4BFD-A6C9-19B9A021D3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5EC7B757-C318-4E1B-B52B-FBF9CA4761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25A3B97E-EC57-4A34-A670-9AC1D95566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4E12B36E-6500-4AF9-9A84-290A246410B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128270</xdr:rowOff>
    </xdr:from>
    <xdr:to>
      <xdr:col>85</xdr:col>
      <xdr:colOff>177800</xdr:colOff>
      <xdr:row>40</xdr:row>
      <xdr:rowOff>58420</xdr:rowOff>
    </xdr:to>
    <xdr:sp macro="" textlink="">
      <xdr:nvSpPr>
        <xdr:cNvPr id="330" name="楕円 329">
          <a:extLst>
            <a:ext uri="{FF2B5EF4-FFF2-40B4-BE49-F238E27FC236}">
              <a16:creationId xmlns:a16="http://schemas.microsoft.com/office/drawing/2014/main" id="{AFDBAADD-6A07-4EB5-91C6-72A4FC586F7D}"/>
            </a:ext>
          </a:extLst>
        </xdr:cNvPr>
        <xdr:cNvSpPr/>
      </xdr:nvSpPr>
      <xdr:spPr>
        <a:xfrm>
          <a:off x="16268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106697</xdr:rowOff>
    </xdr:from>
    <xdr:ext cx="405111" cy="259045"/>
    <xdr:sp macro="" textlink="">
      <xdr:nvSpPr>
        <xdr:cNvPr id="331" name="【一般廃棄物処理施設】&#10;有形固定資産減価償却率該当値テキスト">
          <a:extLst>
            <a:ext uri="{FF2B5EF4-FFF2-40B4-BE49-F238E27FC236}">
              <a16:creationId xmlns:a16="http://schemas.microsoft.com/office/drawing/2014/main" id="{356083D0-FAA5-494C-B194-B8842E0BD508}"/>
            </a:ext>
          </a:extLst>
        </xdr:cNvPr>
        <xdr:cNvSpPr txBox="1"/>
      </xdr:nvSpPr>
      <xdr:spPr>
        <a:xfrm>
          <a:off x="16357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76019</xdr:rowOff>
    </xdr:from>
    <xdr:to>
      <xdr:col>81</xdr:col>
      <xdr:colOff>101600</xdr:colOff>
      <xdr:row>40</xdr:row>
      <xdr:rowOff>6169</xdr:rowOff>
    </xdr:to>
    <xdr:sp macro="" textlink="">
      <xdr:nvSpPr>
        <xdr:cNvPr id="332" name="楕円 331">
          <a:extLst>
            <a:ext uri="{FF2B5EF4-FFF2-40B4-BE49-F238E27FC236}">
              <a16:creationId xmlns:a16="http://schemas.microsoft.com/office/drawing/2014/main" id="{826DBA78-4721-4749-A228-AEF69441013B}"/>
            </a:ext>
          </a:extLst>
        </xdr:cNvPr>
        <xdr:cNvSpPr/>
      </xdr:nvSpPr>
      <xdr:spPr>
        <a:xfrm>
          <a:off x="15430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126819</xdr:rowOff>
    </xdr:from>
    <xdr:to>
      <xdr:col>85</xdr:col>
      <xdr:colOff>127000</xdr:colOff>
      <xdr:row>40</xdr:row>
      <xdr:rowOff>7620</xdr:rowOff>
    </xdr:to>
    <xdr:cxnSp macro="">
      <xdr:nvCxnSpPr>
        <xdr:cNvPr id="333" name="直線コネクタ 332">
          <a:extLst>
            <a:ext uri="{FF2B5EF4-FFF2-40B4-BE49-F238E27FC236}">
              <a16:creationId xmlns:a16="http://schemas.microsoft.com/office/drawing/2014/main" id="{FBF0262E-A656-4436-985C-368F11E7F9BF}"/>
            </a:ext>
          </a:extLst>
        </xdr:cNvPr>
        <xdr:cNvCxnSpPr/>
      </xdr:nvCxnSpPr>
      <xdr:spPr>
        <a:xfrm>
          <a:off x="15481300" y="681336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22134</xdr:rowOff>
    </xdr:from>
    <xdr:to>
      <xdr:col>76</xdr:col>
      <xdr:colOff>165100</xdr:colOff>
      <xdr:row>39</xdr:row>
      <xdr:rowOff>123734</xdr:rowOff>
    </xdr:to>
    <xdr:sp macro="" textlink="">
      <xdr:nvSpPr>
        <xdr:cNvPr id="334" name="楕円 333">
          <a:extLst>
            <a:ext uri="{FF2B5EF4-FFF2-40B4-BE49-F238E27FC236}">
              <a16:creationId xmlns:a16="http://schemas.microsoft.com/office/drawing/2014/main" id="{325AC9B7-F994-4FB1-A8BC-46835232A1D5}"/>
            </a:ext>
          </a:extLst>
        </xdr:cNvPr>
        <xdr:cNvSpPr/>
      </xdr:nvSpPr>
      <xdr:spPr>
        <a:xfrm>
          <a:off x="14541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72934</xdr:rowOff>
    </xdr:from>
    <xdr:to>
      <xdr:col>81</xdr:col>
      <xdr:colOff>50800</xdr:colOff>
      <xdr:row>39</xdr:row>
      <xdr:rowOff>126819</xdr:rowOff>
    </xdr:to>
    <xdr:cxnSp macro="">
      <xdr:nvCxnSpPr>
        <xdr:cNvPr id="335" name="直線コネクタ 334">
          <a:extLst>
            <a:ext uri="{FF2B5EF4-FFF2-40B4-BE49-F238E27FC236}">
              <a16:creationId xmlns:a16="http://schemas.microsoft.com/office/drawing/2014/main" id="{99780946-43D4-4A00-BA56-D18D27D12132}"/>
            </a:ext>
          </a:extLst>
        </xdr:cNvPr>
        <xdr:cNvCxnSpPr/>
      </xdr:nvCxnSpPr>
      <xdr:spPr>
        <a:xfrm>
          <a:off x="14592300" y="67594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146231</xdr:rowOff>
    </xdr:from>
    <xdr:to>
      <xdr:col>72</xdr:col>
      <xdr:colOff>38100</xdr:colOff>
      <xdr:row>39</xdr:row>
      <xdr:rowOff>76381</xdr:rowOff>
    </xdr:to>
    <xdr:sp macro="" textlink="">
      <xdr:nvSpPr>
        <xdr:cNvPr id="336" name="楕円 335">
          <a:extLst>
            <a:ext uri="{FF2B5EF4-FFF2-40B4-BE49-F238E27FC236}">
              <a16:creationId xmlns:a16="http://schemas.microsoft.com/office/drawing/2014/main" id="{8C26B5F9-4139-4560-9D2D-ADA3E964DAF0}"/>
            </a:ext>
          </a:extLst>
        </xdr:cNvPr>
        <xdr:cNvSpPr/>
      </xdr:nvSpPr>
      <xdr:spPr>
        <a:xfrm>
          <a:off x="13652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25581</xdr:rowOff>
    </xdr:from>
    <xdr:to>
      <xdr:col>76</xdr:col>
      <xdr:colOff>114300</xdr:colOff>
      <xdr:row>39</xdr:row>
      <xdr:rowOff>72934</xdr:rowOff>
    </xdr:to>
    <xdr:cxnSp macro="">
      <xdr:nvCxnSpPr>
        <xdr:cNvPr id="337" name="直線コネクタ 336">
          <a:extLst>
            <a:ext uri="{FF2B5EF4-FFF2-40B4-BE49-F238E27FC236}">
              <a16:creationId xmlns:a16="http://schemas.microsoft.com/office/drawing/2014/main" id="{B07750AE-7ECB-47C3-A1D0-60BD7B0444CD}"/>
            </a:ext>
          </a:extLst>
        </xdr:cNvPr>
        <xdr:cNvCxnSpPr/>
      </xdr:nvCxnSpPr>
      <xdr:spPr>
        <a:xfrm>
          <a:off x="13703300" y="67121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338" name="楕円 337">
          <a:extLst>
            <a:ext uri="{FF2B5EF4-FFF2-40B4-BE49-F238E27FC236}">
              <a16:creationId xmlns:a16="http://schemas.microsoft.com/office/drawing/2014/main" id="{9881F0F3-0C87-47B6-8D2B-FCF70DBF8292}"/>
            </a:ext>
          </a:extLst>
        </xdr:cNvPr>
        <xdr:cNvSpPr/>
      </xdr:nvSpPr>
      <xdr:spPr>
        <a:xfrm>
          <a:off x="1276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25581</xdr:rowOff>
    </xdr:to>
    <xdr:cxnSp macro="">
      <xdr:nvCxnSpPr>
        <xdr:cNvPr id="339" name="直線コネクタ 338">
          <a:extLst>
            <a:ext uri="{FF2B5EF4-FFF2-40B4-BE49-F238E27FC236}">
              <a16:creationId xmlns:a16="http://schemas.microsoft.com/office/drawing/2014/main" id="{18DDD001-3436-4C90-B508-FCB19985C2C1}"/>
            </a:ext>
          </a:extLst>
        </xdr:cNvPr>
        <xdr:cNvCxnSpPr/>
      </xdr:nvCxnSpPr>
      <xdr:spPr>
        <a:xfrm>
          <a:off x="12814300" y="66598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0" name="n_1aveValue【一般廃棄物処理施設】&#10;有形固定資産減価償却率">
          <a:extLst>
            <a:ext uri="{FF2B5EF4-FFF2-40B4-BE49-F238E27FC236}">
              <a16:creationId xmlns:a16="http://schemas.microsoft.com/office/drawing/2014/main" id="{6F1BF1E5-A774-443E-B12A-390B44B1C12B}"/>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1" name="n_2aveValue【一般廃棄物処理施設】&#10;有形固定資産減価償却率">
          <a:extLst>
            <a:ext uri="{FF2B5EF4-FFF2-40B4-BE49-F238E27FC236}">
              <a16:creationId xmlns:a16="http://schemas.microsoft.com/office/drawing/2014/main" id="{7862A89A-5C73-4895-B818-18D33F3DC0A6}"/>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30860</xdr:rowOff>
    </xdr:from>
    <xdr:ext cx="405111" cy="259045"/>
    <xdr:sp macro="" textlink="">
      <xdr:nvSpPr>
        <xdr:cNvPr id="342" name="n_3aveValue【一般廃棄物処理施設】&#10;有形固定資産減価償却率">
          <a:extLst>
            <a:ext uri="{FF2B5EF4-FFF2-40B4-BE49-F238E27FC236}">
              <a16:creationId xmlns:a16="http://schemas.microsoft.com/office/drawing/2014/main" id="{50D2A6F6-1B09-4A38-A82C-F8EC573C189E}"/>
            </a:ext>
          </a:extLst>
        </xdr:cNvPr>
        <xdr:cNvSpPr txBox="1"/>
      </xdr:nvSpPr>
      <xdr:spPr>
        <a:xfrm>
          <a:off x="135007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343" name="n_4aveValue【一般廃棄物処理施設】&#10;有形固定資産減価償却率">
          <a:extLst>
            <a:ext uri="{FF2B5EF4-FFF2-40B4-BE49-F238E27FC236}">
              <a16:creationId xmlns:a16="http://schemas.microsoft.com/office/drawing/2014/main" id="{1A34675D-5DD3-46AD-8565-8134A7CD71AB}"/>
            </a:ext>
          </a:extLst>
        </xdr:cNvPr>
        <xdr:cNvSpPr txBox="1"/>
      </xdr:nvSpPr>
      <xdr:spPr>
        <a:xfrm>
          <a:off x="12611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168746</xdr:rowOff>
    </xdr:from>
    <xdr:ext cx="405111" cy="259045"/>
    <xdr:sp macro="" textlink="">
      <xdr:nvSpPr>
        <xdr:cNvPr id="344" name="n_1mainValue【一般廃棄物処理施設】&#10;有形固定資産減価償却率">
          <a:extLst>
            <a:ext uri="{FF2B5EF4-FFF2-40B4-BE49-F238E27FC236}">
              <a16:creationId xmlns:a16="http://schemas.microsoft.com/office/drawing/2014/main" id="{366A53C7-A9B1-4303-B55D-FF3FEA0AAAB4}"/>
            </a:ext>
          </a:extLst>
        </xdr:cNvPr>
        <xdr:cNvSpPr txBox="1"/>
      </xdr:nvSpPr>
      <xdr:spPr>
        <a:xfrm>
          <a:off x="15266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114861</xdr:rowOff>
    </xdr:from>
    <xdr:ext cx="405111" cy="259045"/>
    <xdr:sp macro="" textlink="">
      <xdr:nvSpPr>
        <xdr:cNvPr id="345" name="n_2mainValue【一般廃棄物処理施設】&#10;有形固定資産減価償却率">
          <a:extLst>
            <a:ext uri="{FF2B5EF4-FFF2-40B4-BE49-F238E27FC236}">
              <a16:creationId xmlns:a16="http://schemas.microsoft.com/office/drawing/2014/main" id="{CAA0326D-7E06-4C66-92E3-09272DBCBE89}"/>
            </a:ext>
          </a:extLst>
        </xdr:cNvPr>
        <xdr:cNvSpPr txBox="1"/>
      </xdr:nvSpPr>
      <xdr:spPr>
        <a:xfrm>
          <a:off x="14389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346" name="n_3mainValue【一般廃棄物処理施設】&#10;有形固定資産減価償却率">
          <a:extLst>
            <a:ext uri="{FF2B5EF4-FFF2-40B4-BE49-F238E27FC236}">
              <a16:creationId xmlns:a16="http://schemas.microsoft.com/office/drawing/2014/main" id="{86444F58-876C-4262-B4B9-317708BBF395}"/>
            </a:ext>
          </a:extLst>
        </xdr:cNvPr>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347" name="n_4mainValue【一般廃棄物処理施設】&#10;有形固定資産減価償却率">
          <a:extLst>
            <a:ext uri="{FF2B5EF4-FFF2-40B4-BE49-F238E27FC236}">
              <a16:creationId xmlns:a16="http://schemas.microsoft.com/office/drawing/2014/main" id="{15BDA97E-EFE9-4C80-8A88-D99A0D362F3D}"/>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F47966B4-D1FE-4E49-BCC2-9920572AA6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A19E5EE6-0CD2-44FD-8E6C-CAA441BD7F8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6F536806-0A09-4DEF-A58B-2790D269EEC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BFC97C2D-9FC2-4745-AC65-50CC1806CC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2E9BDE2B-F930-4FF0-B708-B6587B2076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91C13B95-E5C5-4E12-B0F7-EA94424A101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788D3480-55C6-481E-AD4D-CB816F9DE5D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434E64B4-DA42-4F5C-BAD0-9DBFDA9B80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9766BD37-CAAA-494E-B3FD-10E87B3583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FB00D84A-6AF5-4BF9-984F-AC97A8E4A40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58" name="直線コネクタ 357">
          <a:extLst>
            <a:ext uri="{FF2B5EF4-FFF2-40B4-BE49-F238E27FC236}">
              <a16:creationId xmlns:a16="http://schemas.microsoft.com/office/drawing/2014/main" id="{C0C5907B-4C12-47FA-AA70-957E61CBE1E3}"/>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59" name="テキスト ボックス 358">
          <a:extLst>
            <a:ext uri="{FF2B5EF4-FFF2-40B4-BE49-F238E27FC236}">
              <a16:creationId xmlns:a16="http://schemas.microsoft.com/office/drawing/2014/main" id="{E42C84E0-B4C9-424F-9625-0C288B069DA9}"/>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0" name="直線コネクタ 359">
          <a:extLst>
            <a:ext uri="{FF2B5EF4-FFF2-40B4-BE49-F238E27FC236}">
              <a16:creationId xmlns:a16="http://schemas.microsoft.com/office/drawing/2014/main" id="{A363E48F-FCDA-4079-BA13-C913D491A7F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1" name="テキスト ボックス 360">
          <a:extLst>
            <a:ext uri="{FF2B5EF4-FFF2-40B4-BE49-F238E27FC236}">
              <a16:creationId xmlns:a16="http://schemas.microsoft.com/office/drawing/2014/main" id="{1E522623-D60D-4E02-AB1A-6B2616023517}"/>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2" name="直線コネクタ 361">
          <a:extLst>
            <a:ext uri="{FF2B5EF4-FFF2-40B4-BE49-F238E27FC236}">
              <a16:creationId xmlns:a16="http://schemas.microsoft.com/office/drawing/2014/main" id="{1AA55850-AAFE-497F-BB1C-6BD2822C36BC}"/>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3" name="テキスト ボックス 362">
          <a:extLst>
            <a:ext uri="{FF2B5EF4-FFF2-40B4-BE49-F238E27FC236}">
              <a16:creationId xmlns:a16="http://schemas.microsoft.com/office/drawing/2014/main" id="{F80BAB76-1E9A-44D1-B3E8-D424D98B5239}"/>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a:extLst>
            <a:ext uri="{FF2B5EF4-FFF2-40B4-BE49-F238E27FC236}">
              <a16:creationId xmlns:a16="http://schemas.microsoft.com/office/drawing/2014/main" id="{681E354F-289A-4259-8EAA-F76C103A18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5" name="テキスト ボックス 364">
          <a:extLst>
            <a:ext uri="{FF2B5EF4-FFF2-40B4-BE49-F238E27FC236}">
              <a16:creationId xmlns:a16="http://schemas.microsoft.com/office/drawing/2014/main" id="{911F23B1-A0C3-4C57-96E4-4322C96DFA4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a:extLst>
            <a:ext uri="{FF2B5EF4-FFF2-40B4-BE49-F238E27FC236}">
              <a16:creationId xmlns:a16="http://schemas.microsoft.com/office/drawing/2014/main" id="{C21544A5-FEA1-4914-872F-F3326F72416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67" name="直線コネクタ 366">
          <a:extLst>
            <a:ext uri="{FF2B5EF4-FFF2-40B4-BE49-F238E27FC236}">
              <a16:creationId xmlns:a16="http://schemas.microsoft.com/office/drawing/2014/main" id="{A0312048-4099-4E2E-821A-DCE9211A4E9F}"/>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68" name="【一般廃棄物処理施設】&#10;一人当たり有形固定資産（償却資産）額最小値テキスト">
          <a:extLst>
            <a:ext uri="{FF2B5EF4-FFF2-40B4-BE49-F238E27FC236}">
              <a16:creationId xmlns:a16="http://schemas.microsoft.com/office/drawing/2014/main" id="{6A7BBB5D-DC8C-498E-B8A7-91F53AB8FAAC}"/>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69" name="直線コネクタ 368">
          <a:extLst>
            <a:ext uri="{FF2B5EF4-FFF2-40B4-BE49-F238E27FC236}">
              <a16:creationId xmlns:a16="http://schemas.microsoft.com/office/drawing/2014/main" id="{35579D9C-9DBE-4854-B7EF-37EF271C6BE8}"/>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0" name="【一般廃棄物処理施設】&#10;一人当たり有形固定資産（償却資産）額最大値テキスト">
          <a:extLst>
            <a:ext uri="{FF2B5EF4-FFF2-40B4-BE49-F238E27FC236}">
              <a16:creationId xmlns:a16="http://schemas.microsoft.com/office/drawing/2014/main" id="{E002E28D-917E-44D8-BE66-CDE3E9BDF678}"/>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1" name="直線コネクタ 370">
          <a:extLst>
            <a:ext uri="{FF2B5EF4-FFF2-40B4-BE49-F238E27FC236}">
              <a16:creationId xmlns:a16="http://schemas.microsoft.com/office/drawing/2014/main" id="{1206347A-CC9A-4C56-B6E9-61EA15A2BFAD}"/>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2" name="【一般廃棄物処理施設】&#10;一人当たり有形固定資産（償却資産）額平均値テキスト">
          <a:extLst>
            <a:ext uri="{FF2B5EF4-FFF2-40B4-BE49-F238E27FC236}">
              <a16:creationId xmlns:a16="http://schemas.microsoft.com/office/drawing/2014/main" id="{6FDC5886-06E6-4F01-BF29-37712224A1C0}"/>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3" name="フローチャート: 判断 372">
          <a:extLst>
            <a:ext uri="{FF2B5EF4-FFF2-40B4-BE49-F238E27FC236}">
              <a16:creationId xmlns:a16="http://schemas.microsoft.com/office/drawing/2014/main" id="{E34838B7-441E-47F9-B1B1-08F1E4F05427}"/>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4" name="フローチャート: 判断 373">
          <a:extLst>
            <a:ext uri="{FF2B5EF4-FFF2-40B4-BE49-F238E27FC236}">
              <a16:creationId xmlns:a16="http://schemas.microsoft.com/office/drawing/2014/main" id="{BDA98F9F-287B-42C4-91FD-8D91EC86A88B}"/>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5" name="フローチャート: 判断 374">
          <a:extLst>
            <a:ext uri="{FF2B5EF4-FFF2-40B4-BE49-F238E27FC236}">
              <a16:creationId xmlns:a16="http://schemas.microsoft.com/office/drawing/2014/main" id="{141DF1F3-AF93-46AE-926C-26E512D84432}"/>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35526</xdr:rowOff>
    </xdr:from>
    <xdr:to>
      <xdr:col>102</xdr:col>
      <xdr:colOff>165100</xdr:colOff>
      <xdr:row>40</xdr:row>
      <xdr:rowOff>137126</xdr:rowOff>
    </xdr:to>
    <xdr:sp macro="" textlink="">
      <xdr:nvSpPr>
        <xdr:cNvPr id="376" name="フローチャート: 判断 375">
          <a:extLst>
            <a:ext uri="{FF2B5EF4-FFF2-40B4-BE49-F238E27FC236}">
              <a16:creationId xmlns:a16="http://schemas.microsoft.com/office/drawing/2014/main" id="{F46F4937-5498-4927-8615-66CAA8389691}"/>
            </a:ext>
          </a:extLst>
        </xdr:cNvPr>
        <xdr:cNvSpPr/>
      </xdr:nvSpPr>
      <xdr:spPr>
        <a:xfrm>
          <a:off x="19494500" y="689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44650</xdr:rowOff>
    </xdr:from>
    <xdr:to>
      <xdr:col>98</xdr:col>
      <xdr:colOff>38100</xdr:colOff>
      <xdr:row>40</xdr:row>
      <xdr:rowOff>146250</xdr:rowOff>
    </xdr:to>
    <xdr:sp macro="" textlink="">
      <xdr:nvSpPr>
        <xdr:cNvPr id="377" name="フローチャート: 判断 376">
          <a:extLst>
            <a:ext uri="{FF2B5EF4-FFF2-40B4-BE49-F238E27FC236}">
              <a16:creationId xmlns:a16="http://schemas.microsoft.com/office/drawing/2014/main" id="{CF7565A5-EDBC-4F3B-BC3C-C06D0DF711F7}"/>
            </a:ext>
          </a:extLst>
        </xdr:cNvPr>
        <xdr:cNvSpPr/>
      </xdr:nvSpPr>
      <xdr:spPr>
        <a:xfrm>
          <a:off x="18605500" y="690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9B112223-EE5F-42DF-93E0-3F8F752631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E79F8E72-E1CA-46F7-96F5-0B6420CC66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EEA30EF7-C20A-4A47-A830-F2089FED5F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EA11CB66-C120-4907-A239-F1920CD4ED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6CA00BB7-1514-42D8-965B-9016FE9F986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68963</xdr:rowOff>
    </xdr:from>
    <xdr:to>
      <xdr:col>116</xdr:col>
      <xdr:colOff>114300</xdr:colOff>
      <xdr:row>40</xdr:row>
      <xdr:rowOff>170563</xdr:rowOff>
    </xdr:to>
    <xdr:sp macro="" textlink="">
      <xdr:nvSpPr>
        <xdr:cNvPr id="383" name="楕円 382">
          <a:extLst>
            <a:ext uri="{FF2B5EF4-FFF2-40B4-BE49-F238E27FC236}">
              <a16:creationId xmlns:a16="http://schemas.microsoft.com/office/drawing/2014/main" id="{AEB4EFE2-3F0B-46DC-944E-0A1F4F3E3F6D}"/>
            </a:ext>
          </a:extLst>
        </xdr:cNvPr>
        <xdr:cNvSpPr/>
      </xdr:nvSpPr>
      <xdr:spPr>
        <a:xfrm>
          <a:off x="22110700" y="69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384" name="【一般廃棄物処理施設】&#10;一人当たり有形固定資産（償却資産）額該当値テキスト">
          <a:extLst>
            <a:ext uri="{FF2B5EF4-FFF2-40B4-BE49-F238E27FC236}">
              <a16:creationId xmlns:a16="http://schemas.microsoft.com/office/drawing/2014/main" id="{498414CE-ED8B-4FF7-968B-1D56375C4039}"/>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69823</xdr:rowOff>
    </xdr:from>
    <xdr:to>
      <xdr:col>112</xdr:col>
      <xdr:colOff>38100</xdr:colOff>
      <xdr:row>40</xdr:row>
      <xdr:rowOff>171423</xdr:rowOff>
    </xdr:to>
    <xdr:sp macro="" textlink="">
      <xdr:nvSpPr>
        <xdr:cNvPr id="385" name="楕円 384">
          <a:extLst>
            <a:ext uri="{FF2B5EF4-FFF2-40B4-BE49-F238E27FC236}">
              <a16:creationId xmlns:a16="http://schemas.microsoft.com/office/drawing/2014/main" id="{7DBA65BD-D81F-4B89-AC29-BCB021608EFE}"/>
            </a:ext>
          </a:extLst>
        </xdr:cNvPr>
        <xdr:cNvSpPr/>
      </xdr:nvSpPr>
      <xdr:spPr>
        <a:xfrm>
          <a:off x="21272500" y="69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119763</xdr:rowOff>
    </xdr:from>
    <xdr:to>
      <xdr:col>116</xdr:col>
      <xdr:colOff>63500</xdr:colOff>
      <xdr:row>40</xdr:row>
      <xdr:rowOff>120623</xdr:rowOff>
    </xdr:to>
    <xdr:cxnSp macro="">
      <xdr:nvCxnSpPr>
        <xdr:cNvPr id="386" name="直線コネクタ 385">
          <a:extLst>
            <a:ext uri="{FF2B5EF4-FFF2-40B4-BE49-F238E27FC236}">
              <a16:creationId xmlns:a16="http://schemas.microsoft.com/office/drawing/2014/main" id="{7558D381-5C0E-4A4E-856C-9E1BAA59817A}"/>
            </a:ext>
          </a:extLst>
        </xdr:cNvPr>
        <xdr:cNvCxnSpPr/>
      </xdr:nvCxnSpPr>
      <xdr:spPr>
        <a:xfrm flipV="1">
          <a:off x="21323300" y="6977763"/>
          <a:ext cx="8382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70188</xdr:rowOff>
    </xdr:from>
    <xdr:to>
      <xdr:col>107</xdr:col>
      <xdr:colOff>101600</xdr:colOff>
      <xdr:row>41</xdr:row>
      <xdr:rowOff>338</xdr:rowOff>
    </xdr:to>
    <xdr:sp macro="" textlink="">
      <xdr:nvSpPr>
        <xdr:cNvPr id="387" name="楕円 386">
          <a:extLst>
            <a:ext uri="{FF2B5EF4-FFF2-40B4-BE49-F238E27FC236}">
              <a16:creationId xmlns:a16="http://schemas.microsoft.com/office/drawing/2014/main" id="{76A90183-8C2B-4801-9609-8AACDB9E81AA}"/>
            </a:ext>
          </a:extLst>
        </xdr:cNvPr>
        <xdr:cNvSpPr/>
      </xdr:nvSpPr>
      <xdr:spPr>
        <a:xfrm>
          <a:off x="20383500" y="69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120623</xdr:rowOff>
    </xdr:from>
    <xdr:to>
      <xdr:col>111</xdr:col>
      <xdr:colOff>177800</xdr:colOff>
      <xdr:row>40</xdr:row>
      <xdr:rowOff>120988</xdr:rowOff>
    </xdr:to>
    <xdr:cxnSp macro="">
      <xdr:nvCxnSpPr>
        <xdr:cNvPr id="388" name="直線コネクタ 387">
          <a:extLst>
            <a:ext uri="{FF2B5EF4-FFF2-40B4-BE49-F238E27FC236}">
              <a16:creationId xmlns:a16="http://schemas.microsoft.com/office/drawing/2014/main" id="{7F9AAF09-F527-44E3-88B1-9A20EDC1D817}"/>
            </a:ext>
          </a:extLst>
        </xdr:cNvPr>
        <xdr:cNvCxnSpPr/>
      </xdr:nvCxnSpPr>
      <xdr:spPr>
        <a:xfrm flipV="1">
          <a:off x="20434300" y="6978623"/>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71275</xdr:rowOff>
    </xdr:from>
    <xdr:to>
      <xdr:col>102</xdr:col>
      <xdr:colOff>165100</xdr:colOff>
      <xdr:row>41</xdr:row>
      <xdr:rowOff>1425</xdr:rowOff>
    </xdr:to>
    <xdr:sp macro="" textlink="">
      <xdr:nvSpPr>
        <xdr:cNvPr id="389" name="楕円 388">
          <a:extLst>
            <a:ext uri="{FF2B5EF4-FFF2-40B4-BE49-F238E27FC236}">
              <a16:creationId xmlns:a16="http://schemas.microsoft.com/office/drawing/2014/main" id="{617B590B-B211-40D0-B937-40DF546A8C15}"/>
            </a:ext>
          </a:extLst>
        </xdr:cNvPr>
        <xdr:cNvSpPr/>
      </xdr:nvSpPr>
      <xdr:spPr>
        <a:xfrm>
          <a:off x="19494500" y="69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120988</xdr:rowOff>
    </xdr:from>
    <xdr:to>
      <xdr:col>107</xdr:col>
      <xdr:colOff>50800</xdr:colOff>
      <xdr:row>40</xdr:row>
      <xdr:rowOff>122075</xdr:rowOff>
    </xdr:to>
    <xdr:cxnSp macro="">
      <xdr:nvCxnSpPr>
        <xdr:cNvPr id="390" name="直線コネクタ 389">
          <a:extLst>
            <a:ext uri="{FF2B5EF4-FFF2-40B4-BE49-F238E27FC236}">
              <a16:creationId xmlns:a16="http://schemas.microsoft.com/office/drawing/2014/main" id="{9753B4B0-566E-4177-A3EC-37FCFDE5DFD4}"/>
            </a:ext>
          </a:extLst>
        </xdr:cNvPr>
        <xdr:cNvCxnSpPr/>
      </xdr:nvCxnSpPr>
      <xdr:spPr>
        <a:xfrm flipV="1">
          <a:off x="19545300" y="6978988"/>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71777</xdr:rowOff>
    </xdr:from>
    <xdr:to>
      <xdr:col>98</xdr:col>
      <xdr:colOff>38100</xdr:colOff>
      <xdr:row>41</xdr:row>
      <xdr:rowOff>1927</xdr:rowOff>
    </xdr:to>
    <xdr:sp macro="" textlink="">
      <xdr:nvSpPr>
        <xdr:cNvPr id="391" name="楕円 390">
          <a:extLst>
            <a:ext uri="{FF2B5EF4-FFF2-40B4-BE49-F238E27FC236}">
              <a16:creationId xmlns:a16="http://schemas.microsoft.com/office/drawing/2014/main" id="{27A5514E-55C9-4169-AB43-B21450B953E5}"/>
            </a:ext>
          </a:extLst>
        </xdr:cNvPr>
        <xdr:cNvSpPr/>
      </xdr:nvSpPr>
      <xdr:spPr>
        <a:xfrm>
          <a:off x="18605500" y="69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122075</xdr:rowOff>
    </xdr:from>
    <xdr:to>
      <xdr:col>102</xdr:col>
      <xdr:colOff>114300</xdr:colOff>
      <xdr:row>40</xdr:row>
      <xdr:rowOff>122577</xdr:rowOff>
    </xdr:to>
    <xdr:cxnSp macro="">
      <xdr:nvCxnSpPr>
        <xdr:cNvPr id="392" name="直線コネクタ 391">
          <a:extLst>
            <a:ext uri="{FF2B5EF4-FFF2-40B4-BE49-F238E27FC236}">
              <a16:creationId xmlns:a16="http://schemas.microsoft.com/office/drawing/2014/main" id="{14FF8DB5-F6FF-42AA-B426-647C069EF8A3}"/>
            </a:ext>
          </a:extLst>
        </xdr:cNvPr>
        <xdr:cNvCxnSpPr/>
      </xdr:nvCxnSpPr>
      <xdr:spPr>
        <a:xfrm flipV="1">
          <a:off x="18656300" y="6980075"/>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3" name="n_1aveValue【一般廃棄物処理施設】&#10;一人当たり有形固定資産（償却資産）額">
          <a:extLst>
            <a:ext uri="{FF2B5EF4-FFF2-40B4-BE49-F238E27FC236}">
              <a16:creationId xmlns:a16="http://schemas.microsoft.com/office/drawing/2014/main" id="{80EA8743-DB10-4442-956B-2458BDB1154A}"/>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4" name="n_2aveValue【一般廃棄物処理施設】&#10;一人当たり有形固定資産（償却資産）額">
          <a:extLst>
            <a:ext uri="{FF2B5EF4-FFF2-40B4-BE49-F238E27FC236}">
              <a16:creationId xmlns:a16="http://schemas.microsoft.com/office/drawing/2014/main" id="{E8A07251-A6A1-458F-89C6-54ED4868E19C}"/>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153653</xdr:rowOff>
    </xdr:from>
    <xdr:ext cx="599010" cy="259045"/>
    <xdr:sp macro="" textlink="">
      <xdr:nvSpPr>
        <xdr:cNvPr id="395" name="n_3aveValue【一般廃棄物処理施設】&#10;一人当たり有形固定資産（償却資産）額">
          <a:extLst>
            <a:ext uri="{FF2B5EF4-FFF2-40B4-BE49-F238E27FC236}">
              <a16:creationId xmlns:a16="http://schemas.microsoft.com/office/drawing/2014/main" id="{46755603-3C2A-4D85-8BC9-F53D563ABFD9}"/>
            </a:ext>
          </a:extLst>
        </xdr:cNvPr>
        <xdr:cNvSpPr txBox="1"/>
      </xdr:nvSpPr>
      <xdr:spPr>
        <a:xfrm>
          <a:off x="19245795" y="666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162777</xdr:rowOff>
    </xdr:from>
    <xdr:ext cx="599010" cy="259045"/>
    <xdr:sp macro="" textlink="">
      <xdr:nvSpPr>
        <xdr:cNvPr id="396" name="n_4aveValue【一般廃棄物処理施設】&#10;一人当たり有形固定資産（償却資産）額">
          <a:extLst>
            <a:ext uri="{FF2B5EF4-FFF2-40B4-BE49-F238E27FC236}">
              <a16:creationId xmlns:a16="http://schemas.microsoft.com/office/drawing/2014/main" id="{A3D0D01C-EEB5-4624-81D5-285DAE007B4A}"/>
            </a:ext>
          </a:extLst>
        </xdr:cNvPr>
        <xdr:cNvSpPr txBox="1"/>
      </xdr:nvSpPr>
      <xdr:spPr>
        <a:xfrm>
          <a:off x="18356795" y="667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162550</xdr:rowOff>
    </xdr:from>
    <xdr:ext cx="599010" cy="259045"/>
    <xdr:sp macro="" textlink="">
      <xdr:nvSpPr>
        <xdr:cNvPr id="397" name="n_1mainValue【一般廃棄物処理施設】&#10;一人当たり有形固定資産（償却資産）額">
          <a:extLst>
            <a:ext uri="{FF2B5EF4-FFF2-40B4-BE49-F238E27FC236}">
              <a16:creationId xmlns:a16="http://schemas.microsoft.com/office/drawing/2014/main" id="{007A4B30-95B4-4866-99A5-B0D6EEF612FC}"/>
            </a:ext>
          </a:extLst>
        </xdr:cNvPr>
        <xdr:cNvSpPr txBox="1"/>
      </xdr:nvSpPr>
      <xdr:spPr>
        <a:xfrm>
          <a:off x="21011095" y="702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162915</xdr:rowOff>
    </xdr:from>
    <xdr:ext cx="599010" cy="259045"/>
    <xdr:sp macro="" textlink="">
      <xdr:nvSpPr>
        <xdr:cNvPr id="398" name="n_2mainValue【一般廃棄物処理施設】&#10;一人当たり有形固定資産（償却資産）額">
          <a:extLst>
            <a:ext uri="{FF2B5EF4-FFF2-40B4-BE49-F238E27FC236}">
              <a16:creationId xmlns:a16="http://schemas.microsoft.com/office/drawing/2014/main" id="{DE4AED95-32B0-492E-80BB-AF6F981DFDF8}"/>
            </a:ext>
          </a:extLst>
        </xdr:cNvPr>
        <xdr:cNvSpPr txBox="1"/>
      </xdr:nvSpPr>
      <xdr:spPr>
        <a:xfrm>
          <a:off x="20134795" y="702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164002</xdr:rowOff>
    </xdr:from>
    <xdr:ext cx="599010" cy="259045"/>
    <xdr:sp macro="" textlink="">
      <xdr:nvSpPr>
        <xdr:cNvPr id="399" name="n_3mainValue【一般廃棄物処理施設】&#10;一人当たり有形固定資産（償却資産）額">
          <a:extLst>
            <a:ext uri="{FF2B5EF4-FFF2-40B4-BE49-F238E27FC236}">
              <a16:creationId xmlns:a16="http://schemas.microsoft.com/office/drawing/2014/main" id="{B94DD41A-7BDC-417F-8424-A70C5CD2ED86}"/>
            </a:ext>
          </a:extLst>
        </xdr:cNvPr>
        <xdr:cNvSpPr txBox="1"/>
      </xdr:nvSpPr>
      <xdr:spPr>
        <a:xfrm>
          <a:off x="19245795" y="702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164504</xdr:rowOff>
    </xdr:from>
    <xdr:ext cx="599010" cy="259045"/>
    <xdr:sp macro="" textlink="">
      <xdr:nvSpPr>
        <xdr:cNvPr id="400" name="n_4mainValue【一般廃棄物処理施設】&#10;一人当たり有形固定資産（償却資産）額">
          <a:extLst>
            <a:ext uri="{FF2B5EF4-FFF2-40B4-BE49-F238E27FC236}">
              <a16:creationId xmlns:a16="http://schemas.microsoft.com/office/drawing/2014/main" id="{1EF9CBBE-BEBC-4696-B3BF-700A6A77F48B}"/>
            </a:ext>
          </a:extLst>
        </xdr:cNvPr>
        <xdr:cNvSpPr txBox="1"/>
      </xdr:nvSpPr>
      <xdr:spPr>
        <a:xfrm>
          <a:off x="18356795" y="702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8DB750F3-BF86-46E6-A59B-7E096EDBC1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D9D017A0-E112-4D3A-8B15-4B0DAE90ABF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CAFB8124-F878-49F5-B9FB-A38DF8FCF8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8CC32882-B434-4937-97EB-6227C74809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C85691BE-DBD0-42DD-8ED0-BE48956E3B6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8FBF8503-3F03-465F-B933-65B02515CC9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49F98A43-558A-405C-88B0-C0E7A004C2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D155D737-3D94-446E-93EE-E7C349373E7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9" name="正方形/長方形 408">
          <a:extLst>
            <a:ext uri="{FF2B5EF4-FFF2-40B4-BE49-F238E27FC236}">
              <a16:creationId xmlns:a16="http://schemas.microsoft.com/office/drawing/2014/main" id="{06D27CD4-6E2C-4694-9274-F09141E4B2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0" name="正方形/長方形 409">
          <a:extLst>
            <a:ext uri="{FF2B5EF4-FFF2-40B4-BE49-F238E27FC236}">
              <a16:creationId xmlns:a16="http://schemas.microsoft.com/office/drawing/2014/main" id="{C7764306-5FA5-4398-9336-4EDE0F9F21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1" name="正方形/長方形 410">
          <a:extLst>
            <a:ext uri="{FF2B5EF4-FFF2-40B4-BE49-F238E27FC236}">
              <a16:creationId xmlns:a16="http://schemas.microsoft.com/office/drawing/2014/main" id="{49FD47CF-030D-48C7-870D-637A2721A39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2" name="正方形/長方形 411">
          <a:extLst>
            <a:ext uri="{FF2B5EF4-FFF2-40B4-BE49-F238E27FC236}">
              <a16:creationId xmlns:a16="http://schemas.microsoft.com/office/drawing/2014/main" id="{FAA0C697-5841-4363-881C-FFF45F2F11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3" name="正方形/長方形 412">
          <a:extLst>
            <a:ext uri="{FF2B5EF4-FFF2-40B4-BE49-F238E27FC236}">
              <a16:creationId xmlns:a16="http://schemas.microsoft.com/office/drawing/2014/main" id="{404C8FDF-C1C7-4FD1-9819-C250108D4E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4" name="正方形/長方形 413">
          <a:extLst>
            <a:ext uri="{FF2B5EF4-FFF2-40B4-BE49-F238E27FC236}">
              <a16:creationId xmlns:a16="http://schemas.microsoft.com/office/drawing/2014/main" id="{7FC49901-05D6-446F-B324-1A78695F07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5" name="正方形/長方形 414">
          <a:extLst>
            <a:ext uri="{FF2B5EF4-FFF2-40B4-BE49-F238E27FC236}">
              <a16:creationId xmlns:a16="http://schemas.microsoft.com/office/drawing/2014/main" id="{88871D56-C764-47F6-ABD7-E945A4EDA8F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6" name="正方形/長方形 415">
          <a:extLst>
            <a:ext uri="{FF2B5EF4-FFF2-40B4-BE49-F238E27FC236}">
              <a16:creationId xmlns:a16="http://schemas.microsoft.com/office/drawing/2014/main" id="{11C59384-6E55-43C0-9192-3452A7E4985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7" name="正方形/長方形 416">
          <a:extLst>
            <a:ext uri="{FF2B5EF4-FFF2-40B4-BE49-F238E27FC236}">
              <a16:creationId xmlns:a16="http://schemas.microsoft.com/office/drawing/2014/main" id="{1EC62BBF-84E3-4B56-A11B-F77F0521831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8" name="正方形/長方形 417">
          <a:extLst>
            <a:ext uri="{FF2B5EF4-FFF2-40B4-BE49-F238E27FC236}">
              <a16:creationId xmlns:a16="http://schemas.microsoft.com/office/drawing/2014/main" id="{804CB12D-F087-4637-81BB-92031FE1B3F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9" name="正方形/長方形 418">
          <a:extLst>
            <a:ext uri="{FF2B5EF4-FFF2-40B4-BE49-F238E27FC236}">
              <a16:creationId xmlns:a16="http://schemas.microsoft.com/office/drawing/2014/main" id="{FF37455C-D26E-472D-96CC-E57E7A68CE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0" name="正方形/長方形 419">
          <a:extLst>
            <a:ext uri="{FF2B5EF4-FFF2-40B4-BE49-F238E27FC236}">
              <a16:creationId xmlns:a16="http://schemas.microsoft.com/office/drawing/2014/main" id="{0706EA61-8B08-4025-9CA9-F4DD9BD397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1" name="正方形/長方形 420">
          <a:extLst>
            <a:ext uri="{FF2B5EF4-FFF2-40B4-BE49-F238E27FC236}">
              <a16:creationId xmlns:a16="http://schemas.microsoft.com/office/drawing/2014/main" id="{C1465FF3-9F47-40BD-82B3-88CA1EA33D4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2" name="正方形/長方形 421">
          <a:extLst>
            <a:ext uri="{FF2B5EF4-FFF2-40B4-BE49-F238E27FC236}">
              <a16:creationId xmlns:a16="http://schemas.microsoft.com/office/drawing/2014/main" id="{253D6CB2-EA73-4F6B-83D0-C94D9C1227C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3" name="正方形/長方形 422">
          <a:extLst>
            <a:ext uri="{FF2B5EF4-FFF2-40B4-BE49-F238E27FC236}">
              <a16:creationId xmlns:a16="http://schemas.microsoft.com/office/drawing/2014/main" id="{B5AE3FE8-B00C-4697-874B-1F722389874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4" name="正方形/長方形 423">
          <a:extLst>
            <a:ext uri="{FF2B5EF4-FFF2-40B4-BE49-F238E27FC236}">
              <a16:creationId xmlns:a16="http://schemas.microsoft.com/office/drawing/2014/main" id="{9FFC8FDA-F437-493E-B2AC-017258C7D50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5" name="正方形/長方形 424">
          <a:extLst>
            <a:ext uri="{FF2B5EF4-FFF2-40B4-BE49-F238E27FC236}">
              <a16:creationId xmlns:a16="http://schemas.microsoft.com/office/drawing/2014/main" id="{96A01451-CFAD-4638-9EFE-328CBA094A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6" name="正方形/長方形 425">
          <a:extLst>
            <a:ext uri="{FF2B5EF4-FFF2-40B4-BE49-F238E27FC236}">
              <a16:creationId xmlns:a16="http://schemas.microsoft.com/office/drawing/2014/main" id="{54C87420-7321-4CB5-84B1-4052D5C2C6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7" name="正方形/長方形 426">
          <a:extLst>
            <a:ext uri="{FF2B5EF4-FFF2-40B4-BE49-F238E27FC236}">
              <a16:creationId xmlns:a16="http://schemas.microsoft.com/office/drawing/2014/main" id="{4921F40A-E71D-4337-ABEA-ABADF93C76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8" name="正方形/長方形 427">
          <a:extLst>
            <a:ext uri="{FF2B5EF4-FFF2-40B4-BE49-F238E27FC236}">
              <a16:creationId xmlns:a16="http://schemas.microsoft.com/office/drawing/2014/main" id="{1ACA0880-503E-444F-A682-BEE61D782C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9" name="正方形/長方形 428">
          <a:extLst>
            <a:ext uri="{FF2B5EF4-FFF2-40B4-BE49-F238E27FC236}">
              <a16:creationId xmlns:a16="http://schemas.microsoft.com/office/drawing/2014/main" id="{A630DFE6-FCA4-4B15-92F9-D2EAFF288B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0" name="正方形/長方形 429">
          <a:extLst>
            <a:ext uri="{FF2B5EF4-FFF2-40B4-BE49-F238E27FC236}">
              <a16:creationId xmlns:a16="http://schemas.microsoft.com/office/drawing/2014/main" id="{AE9845DC-9CD3-4880-B072-23B620B37D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1" name="正方形/長方形 430">
          <a:extLst>
            <a:ext uri="{FF2B5EF4-FFF2-40B4-BE49-F238E27FC236}">
              <a16:creationId xmlns:a16="http://schemas.microsoft.com/office/drawing/2014/main" id="{D30639CD-0D96-4A0A-B1A7-6771696405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2" name="正方形/長方形 431">
          <a:extLst>
            <a:ext uri="{FF2B5EF4-FFF2-40B4-BE49-F238E27FC236}">
              <a16:creationId xmlns:a16="http://schemas.microsoft.com/office/drawing/2014/main" id="{B12E7209-AED9-421B-B643-BCA233DF3FF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3" name="正方形/長方形 432">
          <a:extLst>
            <a:ext uri="{FF2B5EF4-FFF2-40B4-BE49-F238E27FC236}">
              <a16:creationId xmlns:a16="http://schemas.microsoft.com/office/drawing/2014/main" id="{A4EF6767-463C-4D58-8F19-0E08A0D8C1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4" name="正方形/長方形 433">
          <a:extLst>
            <a:ext uri="{FF2B5EF4-FFF2-40B4-BE49-F238E27FC236}">
              <a16:creationId xmlns:a16="http://schemas.microsoft.com/office/drawing/2014/main" id="{7327A491-2BA7-475A-8700-D9D4E04C89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5" name="正方形/長方形 434">
          <a:extLst>
            <a:ext uri="{FF2B5EF4-FFF2-40B4-BE49-F238E27FC236}">
              <a16:creationId xmlns:a16="http://schemas.microsoft.com/office/drawing/2014/main" id="{4D1E2B88-2ADD-49CB-86AB-30826A670A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6" name="正方形/長方形 435">
          <a:extLst>
            <a:ext uri="{FF2B5EF4-FFF2-40B4-BE49-F238E27FC236}">
              <a16:creationId xmlns:a16="http://schemas.microsoft.com/office/drawing/2014/main" id="{AC85DA5F-7A06-47B0-B2AD-BCA7079386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7" name="正方形/長方形 436">
          <a:extLst>
            <a:ext uri="{FF2B5EF4-FFF2-40B4-BE49-F238E27FC236}">
              <a16:creationId xmlns:a16="http://schemas.microsoft.com/office/drawing/2014/main" id="{4861A544-DD2E-4CB7-B791-618BC1B339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8" name="正方形/長方形 437">
          <a:extLst>
            <a:ext uri="{FF2B5EF4-FFF2-40B4-BE49-F238E27FC236}">
              <a16:creationId xmlns:a16="http://schemas.microsoft.com/office/drawing/2014/main" id="{32503193-C481-4621-85FB-81B1D9CCB0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9" name="正方形/長方形 438">
          <a:extLst>
            <a:ext uri="{FF2B5EF4-FFF2-40B4-BE49-F238E27FC236}">
              <a16:creationId xmlns:a16="http://schemas.microsoft.com/office/drawing/2014/main" id="{FDF7621D-7399-43B0-8922-88CE84C6F53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0" name="正方形/長方形 439">
          <a:extLst>
            <a:ext uri="{FF2B5EF4-FFF2-40B4-BE49-F238E27FC236}">
              <a16:creationId xmlns:a16="http://schemas.microsoft.com/office/drawing/2014/main" id="{DA3F44DC-250B-44A0-B56E-A88E3192C1D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1" name="テキスト ボックス 440">
          <a:extLst>
            <a:ext uri="{FF2B5EF4-FFF2-40B4-BE49-F238E27FC236}">
              <a16:creationId xmlns:a16="http://schemas.microsoft.com/office/drawing/2014/main" id="{91121030-E5B3-449B-BF0C-1E35F3F8AC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2" name="直線コネクタ 441">
          <a:extLst>
            <a:ext uri="{FF2B5EF4-FFF2-40B4-BE49-F238E27FC236}">
              <a16:creationId xmlns:a16="http://schemas.microsoft.com/office/drawing/2014/main" id="{3E3A3ADE-3EFB-4E3A-AA7D-B7A100048C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3" name="テキスト ボックス 442">
          <a:extLst>
            <a:ext uri="{FF2B5EF4-FFF2-40B4-BE49-F238E27FC236}">
              <a16:creationId xmlns:a16="http://schemas.microsoft.com/office/drawing/2014/main" id="{EC5DAA0B-301B-4783-BBC2-F8E65AAC0C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4" name="直線コネクタ 443">
          <a:extLst>
            <a:ext uri="{FF2B5EF4-FFF2-40B4-BE49-F238E27FC236}">
              <a16:creationId xmlns:a16="http://schemas.microsoft.com/office/drawing/2014/main" id="{DAF33E56-96A1-4E50-9D89-6A61C285679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5" name="テキスト ボックス 444">
          <a:extLst>
            <a:ext uri="{FF2B5EF4-FFF2-40B4-BE49-F238E27FC236}">
              <a16:creationId xmlns:a16="http://schemas.microsoft.com/office/drawing/2014/main" id="{4D60415A-50F9-4F6C-8427-2AA6AB865AE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6" name="直線コネクタ 445">
          <a:extLst>
            <a:ext uri="{FF2B5EF4-FFF2-40B4-BE49-F238E27FC236}">
              <a16:creationId xmlns:a16="http://schemas.microsoft.com/office/drawing/2014/main" id="{503E42B1-899C-4B41-87B0-7B06C69773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7" name="テキスト ボックス 446">
          <a:extLst>
            <a:ext uri="{FF2B5EF4-FFF2-40B4-BE49-F238E27FC236}">
              <a16:creationId xmlns:a16="http://schemas.microsoft.com/office/drawing/2014/main" id="{A0E1D6FF-E303-4251-B7B4-CDB1EAC999D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8" name="直線コネクタ 447">
          <a:extLst>
            <a:ext uri="{FF2B5EF4-FFF2-40B4-BE49-F238E27FC236}">
              <a16:creationId xmlns:a16="http://schemas.microsoft.com/office/drawing/2014/main" id="{740DA621-1699-46F2-A02E-A81F3467D13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9" name="テキスト ボックス 448">
          <a:extLst>
            <a:ext uri="{FF2B5EF4-FFF2-40B4-BE49-F238E27FC236}">
              <a16:creationId xmlns:a16="http://schemas.microsoft.com/office/drawing/2014/main" id="{BBAE8424-5425-446A-83D2-AE3C76282C5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0" name="直線コネクタ 449">
          <a:extLst>
            <a:ext uri="{FF2B5EF4-FFF2-40B4-BE49-F238E27FC236}">
              <a16:creationId xmlns:a16="http://schemas.microsoft.com/office/drawing/2014/main" id="{126F1BBB-AFDC-4A73-AD13-0B0CF3280EC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1" name="テキスト ボックス 450">
          <a:extLst>
            <a:ext uri="{FF2B5EF4-FFF2-40B4-BE49-F238E27FC236}">
              <a16:creationId xmlns:a16="http://schemas.microsoft.com/office/drawing/2014/main" id="{38BD3AF5-6A75-4674-93B4-DC2D86532C3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2" name="直線コネクタ 451">
          <a:extLst>
            <a:ext uri="{FF2B5EF4-FFF2-40B4-BE49-F238E27FC236}">
              <a16:creationId xmlns:a16="http://schemas.microsoft.com/office/drawing/2014/main" id="{C45129E3-6649-4FD7-A7B7-7ECBD408553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3" name="テキスト ボックス 452">
          <a:extLst>
            <a:ext uri="{FF2B5EF4-FFF2-40B4-BE49-F238E27FC236}">
              <a16:creationId xmlns:a16="http://schemas.microsoft.com/office/drawing/2014/main" id="{9BFC3205-4586-46E2-8AA7-B91E959CC15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4" name="直線コネクタ 453">
          <a:extLst>
            <a:ext uri="{FF2B5EF4-FFF2-40B4-BE49-F238E27FC236}">
              <a16:creationId xmlns:a16="http://schemas.microsoft.com/office/drawing/2014/main" id="{E4493163-6D8B-4F5C-B9D1-B3EE1D1552A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5" name="テキスト ボックス 454">
          <a:extLst>
            <a:ext uri="{FF2B5EF4-FFF2-40B4-BE49-F238E27FC236}">
              <a16:creationId xmlns:a16="http://schemas.microsoft.com/office/drawing/2014/main" id="{E9673519-6ED3-407C-89F0-3A47786DED5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6" name="直線コネクタ 455">
          <a:extLst>
            <a:ext uri="{FF2B5EF4-FFF2-40B4-BE49-F238E27FC236}">
              <a16:creationId xmlns:a16="http://schemas.microsoft.com/office/drawing/2014/main" id="{35546E8C-E053-438B-917A-12D84228589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7" name="【庁舎】&#10;有形固定資産減価償却率グラフ枠">
          <a:extLst>
            <a:ext uri="{FF2B5EF4-FFF2-40B4-BE49-F238E27FC236}">
              <a16:creationId xmlns:a16="http://schemas.microsoft.com/office/drawing/2014/main" id="{ADB75C4B-5EC1-4362-81A4-0430FD31938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458" name="直線コネクタ 457">
          <a:extLst>
            <a:ext uri="{FF2B5EF4-FFF2-40B4-BE49-F238E27FC236}">
              <a16:creationId xmlns:a16="http://schemas.microsoft.com/office/drawing/2014/main" id="{F5832F54-7E70-4D4A-9E3D-57705C796B45}"/>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459" name="【庁舎】&#10;有形固定資産減価償却率最小値テキスト">
          <a:extLst>
            <a:ext uri="{FF2B5EF4-FFF2-40B4-BE49-F238E27FC236}">
              <a16:creationId xmlns:a16="http://schemas.microsoft.com/office/drawing/2014/main" id="{707E4610-351C-4E4C-94B0-0965195FA937}"/>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460" name="直線コネクタ 459">
          <a:extLst>
            <a:ext uri="{FF2B5EF4-FFF2-40B4-BE49-F238E27FC236}">
              <a16:creationId xmlns:a16="http://schemas.microsoft.com/office/drawing/2014/main" id="{1B2D85D0-9E74-4B3E-975D-A2D886302CFD}"/>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461" name="【庁舎】&#10;有形固定資産減価償却率最大値テキスト">
          <a:extLst>
            <a:ext uri="{FF2B5EF4-FFF2-40B4-BE49-F238E27FC236}">
              <a16:creationId xmlns:a16="http://schemas.microsoft.com/office/drawing/2014/main" id="{08296BBB-9C02-415A-AF77-5CBE19CC097E}"/>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62" name="直線コネクタ 461">
          <a:extLst>
            <a:ext uri="{FF2B5EF4-FFF2-40B4-BE49-F238E27FC236}">
              <a16:creationId xmlns:a16="http://schemas.microsoft.com/office/drawing/2014/main" id="{89131045-CFDA-4AA8-A6E4-831C48BED732}"/>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463" name="【庁舎】&#10;有形固定資産減価償却率平均値テキスト">
          <a:extLst>
            <a:ext uri="{FF2B5EF4-FFF2-40B4-BE49-F238E27FC236}">
              <a16:creationId xmlns:a16="http://schemas.microsoft.com/office/drawing/2014/main" id="{EAE8F4DE-BAE8-46D2-AABD-840433322126}"/>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64" name="フローチャート: 判断 463">
          <a:extLst>
            <a:ext uri="{FF2B5EF4-FFF2-40B4-BE49-F238E27FC236}">
              <a16:creationId xmlns:a16="http://schemas.microsoft.com/office/drawing/2014/main" id="{9BD29E0B-DF9E-4883-ACF6-D4236404FE2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465" name="フローチャート: 判断 464">
          <a:extLst>
            <a:ext uri="{FF2B5EF4-FFF2-40B4-BE49-F238E27FC236}">
              <a16:creationId xmlns:a16="http://schemas.microsoft.com/office/drawing/2014/main" id="{3BF26B91-2492-411D-B7A1-CBC310A32CD2}"/>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466" name="フローチャート: 判断 465">
          <a:extLst>
            <a:ext uri="{FF2B5EF4-FFF2-40B4-BE49-F238E27FC236}">
              <a16:creationId xmlns:a16="http://schemas.microsoft.com/office/drawing/2014/main" id="{1F0757C4-A4DE-4164-B70E-1C90824EDC23}"/>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467" name="フローチャート: 判断 466">
          <a:extLst>
            <a:ext uri="{FF2B5EF4-FFF2-40B4-BE49-F238E27FC236}">
              <a16:creationId xmlns:a16="http://schemas.microsoft.com/office/drawing/2014/main" id="{9FEBEE14-43DF-45FD-A07E-23F9D379645C}"/>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468" name="フローチャート: 判断 467">
          <a:extLst>
            <a:ext uri="{FF2B5EF4-FFF2-40B4-BE49-F238E27FC236}">
              <a16:creationId xmlns:a16="http://schemas.microsoft.com/office/drawing/2014/main" id="{24491028-9B63-458D-A208-4EAA71F58FE3}"/>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1F4557B-3AF1-4457-9CF2-4EFD550466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921ED28-B0FE-42F9-8359-7EC1D6E3F9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5CAA57A-DB7E-4B02-A887-915C45EE87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EEEE4A3-2830-493F-A470-3C571E866C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E6AE6A6-78EC-4251-8822-503757F6039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53158</xdr:rowOff>
    </xdr:from>
    <xdr:to>
      <xdr:col>85</xdr:col>
      <xdr:colOff>177800</xdr:colOff>
      <xdr:row>107</xdr:row>
      <xdr:rowOff>154758</xdr:rowOff>
    </xdr:to>
    <xdr:sp macro="" textlink="">
      <xdr:nvSpPr>
        <xdr:cNvPr id="474" name="楕円 473">
          <a:extLst>
            <a:ext uri="{FF2B5EF4-FFF2-40B4-BE49-F238E27FC236}">
              <a16:creationId xmlns:a16="http://schemas.microsoft.com/office/drawing/2014/main" id="{3C552038-108F-4032-99E3-FCE5D1F609BA}"/>
            </a:ext>
          </a:extLst>
        </xdr:cNvPr>
        <xdr:cNvSpPr/>
      </xdr:nvSpPr>
      <xdr:spPr>
        <a:xfrm>
          <a:off x="16268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31585</xdr:rowOff>
    </xdr:from>
    <xdr:ext cx="405111" cy="259045"/>
    <xdr:sp macro="" textlink="">
      <xdr:nvSpPr>
        <xdr:cNvPr id="475" name="【庁舎】&#10;有形固定資産減価償却率該当値テキスト">
          <a:extLst>
            <a:ext uri="{FF2B5EF4-FFF2-40B4-BE49-F238E27FC236}">
              <a16:creationId xmlns:a16="http://schemas.microsoft.com/office/drawing/2014/main" id="{4A52EFF9-249E-4850-A499-1F7988BD6C7C}"/>
            </a:ext>
          </a:extLst>
        </xdr:cNvPr>
        <xdr:cNvSpPr txBox="1"/>
      </xdr:nvSpPr>
      <xdr:spPr>
        <a:xfrm>
          <a:off x="16357600"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95613</xdr:rowOff>
    </xdr:from>
    <xdr:to>
      <xdr:col>81</xdr:col>
      <xdr:colOff>101600</xdr:colOff>
      <xdr:row>108</xdr:row>
      <xdr:rowOff>25763</xdr:rowOff>
    </xdr:to>
    <xdr:sp macro="" textlink="">
      <xdr:nvSpPr>
        <xdr:cNvPr id="476" name="楕円 475">
          <a:extLst>
            <a:ext uri="{FF2B5EF4-FFF2-40B4-BE49-F238E27FC236}">
              <a16:creationId xmlns:a16="http://schemas.microsoft.com/office/drawing/2014/main" id="{2292503C-1C16-4700-9D6D-4753925E71D1}"/>
            </a:ext>
          </a:extLst>
        </xdr:cNvPr>
        <xdr:cNvSpPr/>
      </xdr:nvSpPr>
      <xdr:spPr>
        <a:xfrm>
          <a:off x="15430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103958</xdr:rowOff>
    </xdr:from>
    <xdr:to>
      <xdr:col>85</xdr:col>
      <xdr:colOff>127000</xdr:colOff>
      <xdr:row>107</xdr:row>
      <xdr:rowOff>146413</xdr:rowOff>
    </xdr:to>
    <xdr:cxnSp macro="">
      <xdr:nvCxnSpPr>
        <xdr:cNvPr id="477" name="直線コネクタ 476">
          <a:extLst>
            <a:ext uri="{FF2B5EF4-FFF2-40B4-BE49-F238E27FC236}">
              <a16:creationId xmlns:a16="http://schemas.microsoft.com/office/drawing/2014/main" id="{5E870768-DEFF-4923-80CB-F1469CAB818A}"/>
            </a:ext>
          </a:extLst>
        </xdr:cNvPr>
        <xdr:cNvCxnSpPr/>
      </xdr:nvCxnSpPr>
      <xdr:spPr>
        <a:xfrm flipV="1">
          <a:off x="15481300" y="1844910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87449</xdr:rowOff>
    </xdr:from>
    <xdr:to>
      <xdr:col>76</xdr:col>
      <xdr:colOff>165100</xdr:colOff>
      <xdr:row>108</xdr:row>
      <xdr:rowOff>17599</xdr:rowOff>
    </xdr:to>
    <xdr:sp macro="" textlink="">
      <xdr:nvSpPr>
        <xdr:cNvPr id="478" name="楕円 477">
          <a:extLst>
            <a:ext uri="{FF2B5EF4-FFF2-40B4-BE49-F238E27FC236}">
              <a16:creationId xmlns:a16="http://schemas.microsoft.com/office/drawing/2014/main" id="{92659D38-ABDB-494C-844D-5DF5633D7254}"/>
            </a:ext>
          </a:extLst>
        </xdr:cNvPr>
        <xdr:cNvSpPr/>
      </xdr:nvSpPr>
      <xdr:spPr>
        <a:xfrm>
          <a:off x="14541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138249</xdr:rowOff>
    </xdr:from>
    <xdr:to>
      <xdr:col>81</xdr:col>
      <xdr:colOff>50800</xdr:colOff>
      <xdr:row>107</xdr:row>
      <xdr:rowOff>146413</xdr:rowOff>
    </xdr:to>
    <xdr:cxnSp macro="">
      <xdr:nvCxnSpPr>
        <xdr:cNvPr id="479" name="直線コネクタ 478">
          <a:extLst>
            <a:ext uri="{FF2B5EF4-FFF2-40B4-BE49-F238E27FC236}">
              <a16:creationId xmlns:a16="http://schemas.microsoft.com/office/drawing/2014/main" id="{53EC405D-ACE1-4ABB-A769-DF743FA6966C}"/>
            </a:ext>
          </a:extLst>
        </xdr:cNvPr>
        <xdr:cNvCxnSpPr/>
      </xdr:nvCxnSpPr>
      <xdr:spPr>
        <a:xfrm>
          <a:off x="14592300" y="184833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58057</xdr:rowOff>
    </xdr:from>
    <xdr:to>
      <xdr:col>72</xdr:col>
      <xdr:colOff>38100</xdr:colOff>
      <xdr:row>107</xdr:row>
      <xdr:rowOff>159657</xdr:rowOff>
    </xdr:to>
    <xdr:sp macro="" textlink="">
      <xdr:nvSpPr>
        <xdr:cNvPr id="480" name="楕円 479">
          <a:extLst>
            <a:ext uri="{FF2B5EF4-FFF2-40B4-BE49-F238E27FC236}">
              <a16:creationId xmlns:a16="http://schemas.microsoft.com/office/drawing/2014/main" id="{F8FB0F04-C6FE-40DB-9DAB-A5006EF49166}"/>
            </a:ext>
          </a:extLst>
        </xdr:cNvPr>
        <xdr:cNvSpPr/>
      </xdr:nvSpPr>
      <xdr:spPr>
        <a:xfrm>
          <a:off x="13652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108857</xdr:rowOff>
    </xdr:from>
    <xdr:to>
      <xdr:col>76</xdr:col>
      <xdr:colOff>114300</xdr:colOff>
      <xdr:row>107</xdr:row>
      <xdr:rowOff>138249</xdr:rowOff>
    </xdr:to>
    <xdr:cxnSp macro="">
      <xdr:nvCxnSpPr>
        <xdr:cNvPr id="481" name="直線コネクタ 480">
          <a:extLst>
            <a:ext uri="{FF2B5EF4-FFF2-40B4-BE49-F238E27FC236}">
              <a16:creationId xmlns:a16="http://schemas.microsoft.com/office/drawing/2014/main" id="{A1474F88-8AD6-4AC8-99D8-274D56C107F4}"/>
            </a:ext>
          </a:extLst>
        </xdr:cNvPr>
        <xdr:cNvCxnSpPr/>
      </xdr:nvCxnSpPr>
      <xdr:spPr>
        <a:xfrm>
          <a:off x="13703300" y="184540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36830</xdr:rowOff>
    </xdr:from>
    <xdr:to>
      <xdr:col>67</xdr:col>
      <xdr:colOff>101600</xdr:colOff>
      <xdr:row>107</xdr:row>
      <xdr:rowOff>138430</xdr:rowOff>
    </xdr:to>
    <xdr:sp macro="" textlink="">
      <xdr:nvSpPr>
        <xdr:cNvPr id="482" name="楕円 481">
          <a:extLst>
            <a:ext uri="{FF2B5EF4-FFF2-40B4-BE49-F238E27FC236}">
              <a16:creationId xmlns:a16="http://schemas.microsoft.com/office/drawing/2014/main" id="{738E644C-58FA-43CC-AA03-4D33DA1D3121}"/>
            </a:ext>
          </a:extLst>
        </xdr:cNvPr>
        <xdr:cNvSpPr/>
      </xdr:nvSpPr>
      <xdr:spPr>
        <a:xfrm>
          <a:off x="1276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87630</xdr:rowOff>
    </xdr:from>
    <xdr:to>
      <xdr:col>71</xdr:col>
      <xdr:colOff>177800</xdr:colOff>
      <xdr:row>107</xdr:row>
      <xdr:rowOff>108857</xdr:rowOff>
    </xdr:to>
    <xdr:cxnSp macro="">
      <xdr:nvCxnSpPr>
        <xdr:cNvPr id="483" name="直線コネクタ 482">
          <a:extLst>
            <a:ext uri="{FF2B5EF4-FFF2-40B4-BE49-F238E27FC236}">
              <a16:creationId xmlns:a16="http://schemas.microsoft.com/office/drawing/2014/main" id="{16E6493D-E0C1-4C28-BE53-D59DD49CFA0A}"/>
            </a:ext>
          </a:extLst>
        </xdr:cNvPr>
        <xdr:cNvCxnSpPr/>
      </xdr:nvCxnSpPr>
      <xdr:spPr>
        <a:xfrm>
          <a:off x="12814300" y="184327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484" name="n_1aveValue【庁舎】&#10;有形固定資産減価償却率">
          <a:extLst>
            <a:ext uri="{FF2B5EF4-FFF2-40B4-BE49-F238E27FC236}">
              <a16:creationId xmlns:a16="http://schemas.microsoft.com/office/drawing/2014/main" id="{48A4AD59-E1C8-4790-BF63-47E075B177F3}"/>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485" name="n_2aveValue【庁舎】&#10;有形固定資産減価償却率">
          <a:extLst>
            <a:ext uri="{FF2B5EF4-FFF2-40B4-BE49-F238E27FC236}">
              <a16:creationId xmlns:a16="http://schemas.microsoft.com/office/drawing/2014/main" id="{10452A97-58B2-48B8-A313-BB4AC32877DF}"/>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486" name="n_3aveValue【庁舎】&#10;有形固定資産減価償却率">
          <a:extLst>
            <a:ext uri="{FF2B5EF4-FFF2-40B4-BE49-F238E27FC236}">
              <a16:creationId xmlns:a16="http://schemas.microsoft.com/office/drawing/2014/main" id="{E8F7EBCB-FB33-4FFF-83AF-E1F09C5CD19A}"/>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487" name="n_4aveValue【庁舎】&#10;有形固定資産減価償却率">
          <a:extLst>
            <a:ext uri="{FF2B5EF4-FFF2-40B4-BE49-F238E27FC236}">
              <a16:creationId xmlns:a16="http://schemas.microsoft.com/office/drawing/2014/main" id="{8D1FC2A7-9234-4F9B-BDE4-94EB86B8369D}"/>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16890</xdr:rowOff>
    </xdr:from>
    <xdr:ext cx="405111" cy="259045"/>
    <xdr:sp macro="" textlink="">
      <xdr:nvSpPr>
        <xdr:cNvPr id="488" name="n_1mainValue【庁舎】&#10;有形固定資産減価償却率">
          <a:extLst>
            <a:ext uri="{FF2B5EF4-FFF2-40B4-BE49-F238E27FC236}">
              <a16:creationId xmlns:a16="http://schemas.microsoft.com/office/drawing/2014/main" id="{C176A18F-ECDD-4361-AF2F-C81E754179CC}"/>
            </a:ext>
          </a:extLst>
        </xdr:cNvPr>
        <xdr:cNvSpPr txBox="1"/>
      </xdr:nvSpPr>
      <xdr:spPr>
        <a:xfrm>
          <a:off x="152660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8726</xdr:rowOff>
    </xdr:from>
    <xdr:ext cx="405111" cy="259045"/>
    <xdr:sp macro="" textlink="">
      <xdr:nvSpPr>
        <xdr:cNvPr id="489" name="n_2mainValue【庁舎】&#10;有形固定資産減価償却率">
          <a:extLst>
            <a:ext uri="{FF2B5EF4-FFF2-40B4-BE49-F238E27FC236}">
              <a16:creationId xmlns:a16="http://schemas.microsoft.com/office/drawing/2014/main" id="{1A4D31BE-595D-4BF8-BF80-273D35EEE92F}"/>
            </a:ext>
          </a:extLst>
        </xdr:cNvPr>
        <xdr:cNvSpPr txBox="1"/>
      </xdr:nvSpPr>
      <xdr:spPr>
        <a:xfrm>
          <a:off x="14389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150784</xdr:rowOff>
    </xdr:from>
    <xdr:ext cx="405111" cy="259045"/>
    <xdr:sp macro="" textlink="">
      <xdr:nvSpPr>
        <xdr:cNvPr id="490" name="n_3mainValue【庁舎】&#10;有形固定資産減価償却率">
          <a:extLst>
            <a:ext uri="{FF2B5EF4-FFF2-40B4-BE49-F238E27FC236}">
              <a16:creationId xmlns:a16="http://schemas.microsoft.com/office/drawing/2014/main" id="{FED78F1B-CF1A-4CC1-B241-E447A2EAA982}"/>
            </a:ext>
          </a:extLst>
        </xdr:cNvPr>
        <xdr:cNvSpPr txBox="1"/>
      </xdr:nvSpPr>
      <xdr:spPr>
        <a:xfrm>
          <a:off x="135007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129557</xdr:rowOff>
    </xdr:from>
    <xdr:ext cx="405111" cy="259045"/>
    <xdr:sp macro="" textlink="">
      <xdr:nvSpPr>
        <xdr:cNvPr id="491" name="n_4mainValue【庁舎】&#10;有形固定資産減価償却率">
          <a:extLst>
            <a:ext uri="{FF2B5EF4-FFF2-40B4-BE49-F238E27FC236}">
              <a16:creationId xmlns:a16="http://schemas.microsoft.com/office/drawing/2014/main" id="{15FD296C-6C90-4D16-B509-5EF5D205620F}"/>
            </a:ext>
          </a:extLst>
        </xdr:cNvPr>
        <xdr:cNvSpPr txBox="1"/>
      </xdr:nvSpPr>
      <xdr:spPr>
        <a:xfrm>
          <a:off x="12611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2" name="正方形/長方形 491">
          <a:extLst>
            <a:ext uri="{FF2B5EF4-FFF2-40B4-BE49-F238E27FC236}">
              <a16:creationId xmlns:a16="http://schemas.microsoft.com/office/drawing/2014/main" id="{E5D92EB7-62FB-4899-8C55-C6CFC907FE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3" name="正方形/長方形 492">
          <a:extLst>
            <a:ext uri="{FF2B5EF4-FFF2-40B4-BE49-F238E27FC236}">
              <a16:creationId xmlns:a16="http://schemas.microsoft.com/office/drawing/2014/main" id="{0F367139-6EF2-4051-B678-DD63D9B15E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4" name="正方形/長方形 493">
          <a:extLst>
            <a:ext uri="{FF2B5EF4-FFF2-40B4-BE49-F238E27FC236}">
              <a16:creationId xmlns:a16="http://schemas.microsoft.com/office/drawing/2014/main" id="{17BFA9AA-13EB-4B64-8D23-EA17D324BF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5" name="正方形/長方形 494">
          <a:extLst>
            <a:ext uri="{FF2B5EF4-FFF2-40B4-BE49-F238E27FC236}">
              <a16:creationId xmlns:a16="http://schemas.microsoft.com/office/drawing/2014/main" id="{E3C91833-FF49-4013-960B-68E2302B983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6" name="正方形/長方形 495">
          <a:extLst>
            <a:ext uri="{FF2B5EF4-FFF2-40B4-BE49-F238E27FC236}">
              <a16:creationId xmlns:a16="http://schemas.microsoft.com/office/drawing/2014/main" id="{A52F0C6A-3384-4B96-A251-079032FD0E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7" name="正方形/長方形 496">
          <a:extLst>
            <a:ext uri="{FF2B5EF4-FFF2-40B4-BE49-F238E27FC236}">
              <a16:creationId xmlns:a16="http://schemas.microsoft.com/office/drawing/2014/main" id="{665B558B-11D7-46D9-BECC-C16FCC960B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8" name="正方形/長方形 497">
          <a:extLst>
            <a:ext uri="{FF2B5EF4-FFF2-40B4-BE49-F238E27FC236}">
              <a16:creationId xmlns:a16="http://schemas.microsoft.com/office/drawing/2014/main" id="{6115FCFB-2C28-43D8-A6B7-2E83F296ED5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9" name="正方形/長方形 498">
          <a:extLst>
            <a:ext uri="{FF2B5EF4-FFF2-40B4-BE49-F238E27FC236}">
              <a16:creationId xmlns:a16="http://schemas.microsoft.com/office/drawing/2014/main" id="{5103F7B4-58FC-4101-86EF-3A0468D7278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0" name="テキスト ボックス 499">
          <a:extLst>
            <a:ext uri="{FF2B5EF4-FFF2-40B4-BE49-F238E27FC236}">
              <a16:creationId xmlns:a16="http://schemas.microsoft.com/office/drawing/2014/main" id="{70EBB93F-43F4-4425-8131-DCABC42AAE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1" name="直線コネクタ 500">
          <a:extLst>
            <a:ext uri="{FF2B5EF4-FFF2-40B4-BE49-F238E27FC236}">
              <a16:creationId xmlns:a16="http://schemas.microsoft.com/office/drawing/2014/main" id="{14A334FA-59B0-4A61-B235-AA2FAAC26F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2" name="テキスト ボックス 501">
          <a:extLst>
            <a:ext uri="{FF2B5EF4-FFF2-40B4-BE49-F238E27FC236}">
              <a16:creationId xmlns:a16="http://schemas.microsoft.com/office/drawing/2014/main" id="{36647053-2F82-4523-A574-3BD8F753370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03" name="直線コネクタ 502">
          <a:extLst>
            <a:ext uri="{FF2B5EF4-FFF2-40B4-BE49-F238E27FC236}">
              <a16:creationId xmlns:a16="http://schemas.microsoft.com/office/drawing/2014/main" id="{382A088F-5820-477C-9CB2-07FB93814EC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4" name="テキスト ボックス 503">
          <a:extLst>
            <a:ext uri="{FF2B5EF4-FFF2-40B4-BE49-F238E27FC236}">
              <a16:creationId xmlns:a16="http://schemas.microsoft.com/office/drawing/2014/main" id="{C36A4F81-42C9-4FC1-B202-88674E9EAED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5" name="直線コネクタ 504">
          <a:extLst>
            <a:ext uri="{FF2B5EF4-FFF2-40B4-BE49-F238E27FC236}">
              <a16:creationId xmlns:a16="http://schemas.microsoft.com/office/drawing/2014/main" id="{AB80E644-993E-4FC7-AAE4-0B144EEAB29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6" name="テキスト ボックス 505">
          <a:extLst>
            <a:ext uri="{FF2B5EF4-FFF2-40B4-BE49-F238E27FC236}">
              <a16:creationId xmlns:a16="http://schemas.microsoft.com/office/drawing/2014/main" id="{E219CBA9-0477-42FF-B047-74F4D57202E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7" name="直線コネクタ 506">
          <a:extLst>
            <a:ext uri="{FF2B5EF4-FFF2-40B4-BE49-F238E27FC236}">
              <a16:creationId xmlns:a16="http://schemas.microsoft.com/office/drawing/2014/main" id="{B931B6B2-3E90-4B63-B24A-72CD0665E62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8" name="テキスト ボックス 507">
          <a:extLst>
            <a:ext uri="{FF2B5EF4-FFF2-40B4-BE49-F238E27FC236}">
              <a16:creationId xmlns:a16="http://schemas.microsoft.com/office/drawing/2014/main" id="{D8303495-69AE-47B9-B2C8-03F4F208621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9" name="直線コネクタ 508">
          <a:extLst>
            <a:ext uri="{FF2B5EF4-FFF2-40B4-BE49-F238E27FC236}">
              <a16:creationId xmlns:a16="http://schemas.microsoft.com/office/drawing/2014/main" id="{B7A3899F-0878-46E8-AC6C-F80B66E3BA2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0" name="テキスト ボックス 509">
          <a:extLst>
            <a:ext uri="{FF2B5EF4-FFF2-40B4-BE49-F238E27FC236}">
              <a16:creationId xmlns:a16="http://schemas.microsoft.com/office/drawing/2014/main" id="{0F8593C9-C2EE-443C-9FA6-BE60330841E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1" name="直線コネクタ 510">
          <a:extLst>
            <a:ext uri="{FF2B5EF4-FFF2-40B4-BE49-F238E27FC236}">
              <a16:creationId xmlns:a16="http://schemas.microsoft.com/office/drawing/2014/main" id="{54248B03-C6E1-4CD1-9F6A-B2EE398F450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2" name="テキスト ボックス 511">
          <a:extLst>
            <a:ext uri="{FF2B5EF4-FFF2-40B4-BE49-F238E27FC236}">
              <a16:creationId xmlns:a16="http://schemas.microsoft.com/office/drawing/2014/main" id="{FAF1E59A-8323-4936-9765-80E52FF63A5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3" name="直線コネクタ 512">
          <a:extLst>
            <a:ext uri="{FF2B5EF4-FFF2-40B4-BE49-F238E27FC236}">
              <a16:creationId xmlns:a16="http://schemas.microsoft.com/office/drawing/2014/main" id="{8F93E3E6-05C0-45B2-A601-28E4642D63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4" name="テキスト ボックス 513">
          <a:extLst>
            <a:ext uri="{FF2B5EF4-FFF2-40B4-BE49-F238E27FC236}">
              <a16:creationId xmlns:a16="http://schemas.microsoft.com/office/drawing/2014/main" id="{510CC511-609B-485F-B55B-4FB211405AA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5" name="【庁舎】&#10;一人当たり面積グラフ枠">
          <a:extLst>
            <a:ext uri="{FF2B5EF4-FFF2-40B4-BE49-F238E27FC236}">
              <a16:creationId xmlns:a16="http://schemas.microsoft.com/office/drawing/2014/main" id="{C1D034A7-FA19-420C-B668-765748C36E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516" name="直線コネクタ 515">
          <a:extLst>
            <a:ext uri="{FF2B5EF4-FFF2-40B4-BE49-F238E27FC236}">
              <a16:creationId xmlns:a16="http://schemas.microsoft.com/office/drawing/2014/main" id="{144925C6-A7B5-46B5-A2C6-A608EC2B208A}"/>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517" name="【庁舎】&#10;一人当たり面積最小値テキスト">
          <a:extLst>
            <a:ext uri="{FF2B5EF4-FFF2-40B4-BE49-F238E27FC236}">
              <a16:creationId xmlns:a16="http://schemas.microsoft.com/office/drawing/2014/main" id="{586B0E63-F753-49A7-83E8-777B103DC766}"/>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518" name="直線コネクタ 517">
          <a:extLst>
            <a:ext uri="{FF2B5EF4-FFF2-40B4-BE49-F238E27FC236}">
              <a16:creationId xmlns:a16="http://schemas.microsoft.com/office/drawing/2014/main" id="{13E6CB90-B4BA-4D53-AC84-08ABD28EBC11}"/>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519" name="【庁舎】&#10;一人当たり面積最大値テキスト">
          <a:extLst>
            <a:ext uri="{FF2B5EF4-FFF2-40B4-BE49-F238E27FC236}">
              <a16:creationId xmlns:a16="http://schemas.microsoft.com/office/drawing/2014/main" id="{E312518A-779B-40CB-96C9-18AE711D0553}"/>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520" name="直線コネクタ 519">
          <a:extLst>
            <a:ext uri="{FF2B5EF4-FFF2-40B4-BE49-F238E27FC236}">
              <a16:creationId xmlns:a16="http://schemas.microsoft.com/office/drawing/2014/main" id="{A610BF28-40B5-4950-B951-C7CF3A0E440F}"/>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521" name="【庁舎】&#10;一人当たり面積平均値テキスト">
          <a:extLst>
            <a:ext uri="{FF2B5EF4-FFF2-40B4-BE49-F238E27FC236}">
              <a16:creationId xmlns:a16="http://schemas.microsoft.com/office/drawing/2014/main" id="{4910BE6D-CE96-4FD2-B70E-C9F6DB84D81F}"/>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522" name="フローチャート: 判断 521">
          <a:extLst>
            <a:ext uri="{FF2B5EF4-FFF2-40B4-BE49-F238E27FC236}">
              <a16:creationId xmlns:a16="http://schemas.microsoft.com/office/drawing/2014/main" id="{E06E4FFB-23A7-4D89-B6DE-B68B158CAB7E}"/>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523" name="フローチャート: 判断 522">
          <a:extLst>
            <a:ext uri="{FF2B5EF4-FFF2-40B4-BE49-F238E27FC236}">
              <a16:creationId xmlns:a16="http://schemas.microsoft.com/office/drawing/2014/main" id="{C5948B9D-F05C-470C-AA1D-3FBA80002588}"/>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524" name="フローチャート: 判断 523">
          <a:extLst>
            <a:ext uri="{FF2B5EF4-FFF2-40B4-BE49-F238E27FC236}">
              <a16:creationId xmlns:a16="http://schemas.microsoft.com/office/drawing/2014/main" id="{D71AE5D0-FE52-4ABD-BB72-23864B85AB02}"/>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525" name="フローチャート: 判断 524">
          <a:extLst>
            <a:ext uri="{FF2B5EF4-FFF2-40B4-BE49-F238E27FC236}">
              <a16:creationId xmlns:a16="http://schemas.microsoft.com/office/drawing/2014/main" id="{468DBAF8-F183-4737-8E91-E85134797CBD}"/>
            </a:ext>
          </a:extLst>
        </xdr:cNvPr>
        <xdr:cNvSpPr/>
      </xdr:nvSpPr>
      <xdr:spPr>
        <a:xfrm>
          <a:off x="19494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526" name="フローチャート: 判断 525">
          <a:extLst>
            <a:ext uri="{FF2B5EF4-FFF2-40B4-BE49-F238E27FC236}">
              <a16:creationId xmlns:a16="http://schemas.microsoft.com/office/drawing/2014/main" id="{718CDD1F-250B-4BDF-ABB0-EBA68AE12512}"/>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B04EA328-996B-4985-9101-087A3CD92C3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52A82DA2-4E2F-4D1E-AD9E-CB272B4041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4838778F-D43C-41A8-B9DA-61780D4C25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74C81D83-9B78-4991-A5FE-5E74021DED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4CD51CEB-C8BE-4EC9-8E6C-74FCC83D26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532" name="楕円 531">
          <a:extLst>
            <a:ext uri="{FF2B5EF4-FFF2-40B4-BE49-F238E27FC236}">
              <a16:creationId xmlns:a16="http://schemas.microsoft.com/office/drawing/2014/main" id="{DAD5D124-C761-4BDA-8139-A5A4F3734D22}"/>
            </a:ext>
          </a:extLst>
        </xdr:cNvPr>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148607</xdr:rowOff>
    </xdr:from>
    <xdr:ext cx="469744" cy="259045"/>
    <xdr:sp macro="" textlink="">
      <xdr:nvSpPr>
        <xdr:cNvPr id="533" name="【庁舎】&#10;一人当たり面積該当値テキスト">
          <a:extLst>
            <a:ext uri="{FF2B5EF4-FFF2-40B4-BE49-F238E27FC236}">
              <a16:creationId xmlns:a16="http://schemas.microsoft.com/office/drawing/2014/main" id="{21E167D4-9AEC-4E2D-A8E0-7997EEBB67B7}"/>
            </a:ext>
          </a:extLst>
        </xdr:cNvPr>
        <xdr:cNvSpPr txBox="1"/>
      </xdr:nvSpPr>
      <xdr:spPr>
        <a:xfrm>
          <a:off x="22199600"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xdr:rowOff>
    </xdr:from>
    <xdr:to>
      <xdr:col>112</xdr:col>
      <xdr:colOff>38100</xdr:colOff>
      <xdr:row>107</xdr:row>
      <xdr:rowOff>107950</xdr:rowOff>
    </xdr:to>
    <xdr:sp macro="" textlink="">
      <xdr:nvSpPr>
        <xdr:cNvPr id="534" name="楕円 533">
          <a:extLst>
            <a:ext uri="{FF2B5EF4-FFF2-40B4-BE49-F238E27FC236}">
              <a16:creationId xmlns:a16="http://schemas.microsoft.com/office/drawing/2014/main" id="{33295B5F-11F3-4820-BB38-5E2380560568}"/>
            </a:ext>
          </a:extLst>
        </xdr:cNvPr>
        <xdr:cNvSpPr/>
      </xdr:nvSpPr>
      <xdr:spPr>
        <a:xfrm>
          <a:off x="2127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57150</xdr:rowOff>
    </xdr:to>
    <xdr:cxnSp macro="">
      <xdr:nvCxnSpPr>
        <xdr:cNvPr id="535" name="直線コネクタ 534">
          <a:extLst>
            <a:ext uri="{FF2B5EF4-FFF2-40B4-BE49-F238E27FC236}">
              <a16:creationId xmlns:a16="http://schemas.microsoft.com/office/drawing/2014/main" id="{90DC72D6-033B-4ED5-94D9-E32F1B767288}"/>
            </a:ext>
          </a:extLst>
        </xdr:cNvPr>
        <xdr:cNvCxnSpPr/>
      </xdr:nvCxnSpPr>
      <xdr:spPr>
        <a:xfrm flipV="1">
          <a:off x="21323300" y="18394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10161</xdr:rowOff>
    </xdr:from>
    <xdr:to>
      <xdr:col>107</xdr:col>
      <xdr:colOff>101600</xdr:colOff>
      <xdr:row>107</xdr:row>
      <xdr:rowOff>111761</xdr:rowOff>
    </xdr:to>
    <xdr:sp macro="" textlink="">
      <xdr:nvSpPr>
        <xdr:cNvPr id="536" name="楕円 535">
          <a:extLst>
            <a:ext uri="{FF2B5EF4-FFF2-40B4-BE49-F238E27FC236}">
              <a16:creationId xmlns:a16="http://schemas.microsoft.com/office/drawing/2014/main" id="{DD9CB085-6E9B-4B42-8770-621ECA765F86}"/>
            </a:ext>
          </a:extLst>
        </xdr:cNvPr>
        <xdr:cNvSpPr/>
      </xdr:nvSpPr>
      <xdr:spPr>
        <a:xfrm>
          <a:off x="20383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57150</xdr:rowOff>
    </xdr:from>
    <xdr:to>
      <xdr:col>111</xdr:col>
      <xdr:colOff>177800</xdr:colOff>
      <xdr:row>107</xdr:row>
      <xdr:rowOff>60961</xdr:rowOff>
    </xdr:to>
    <xdr:cxnSp macro="">
      <xdr:nvCxnSpPr>
        <xdr:cNvPr id="537" name="直線コネクタ 536">
          <a:extLst>
            <a:ext uri="{FF2B5EF4-FFF2-40B4-BE49-F238E27FC236}">
              <a16:creationId xmlns:a16="http://schemas.microsoft.com/office/drawing/2014/main" id="{F31EE392-33AC-427D-B09F-ABFEDBC126AC}"/>
            </a:ext>
          </a:extLst>
        </xdr:cNvPr>
        <xdr:cNvCxnSpPr/>
      </xdr:nvCxnSpPr>
      <xdr:spPr>
        <a:xfrm flipV="1">
          <a:off x="20434300" y="18402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16511</xdr:rowOff>
    </xdr:from>
    <xdr:to>
      <xdr:col>102</xdr:col>
      <xdr:colOff>165100</xdr:colOff>
      <xdr:row>107</xdr:row>
      <xdr:rowOff>118111</xdr:rowOff>
    </xdr:to>
    <xdr:sp macro="" textlink="">
      <xdr:nvSpPr>
        <xdr:cNvPr id="538" name="楕円 537">
          <a:extLst>
            <a:ext uri="{FF2B5EF4-FFF2-40B4-BE49-F238E27FC236}">
              <a16:creationId xmlns:a16="http://schemas.microsoft.com/office/drawing/2014/main" id="{1BBF459D-EDA3-464E-8A66-0B2EB116B748}"/>
            </a:ext>
          </a:extLst>
        </xdr:cNvPr>
        <xdr:cNvSpPr/>
      </xdr:nvSpPr>
      <xdr:spPr>
        <a:xfrm>
          <a:off x="19494500" y="1836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60961</xdr:rowOff>
    </xdr:from>
    <xdr:to>
      <xdr:col>107</xdr:col>
      <xdr:colOff>50800</xdr:colOff>
      <xdr:row>107</xdr:row>
      <xdr:rowOff>67311</xdr:rowOff>
    </xdr:to>
    <xdr:cxnSp macro="">
      <xdr:nvCxnSpPr>
        <xdr:cNvPr id="539" name="直線コネクタ 538">
          <a:extLst>
            <a:ext uri="{FF2B5EF4-FFF2-40B4-BE49-F238E27FC236}">
              <a16:creationId xmlns:a16="http://schemas.microsoft.com/office/drawing/2014/main" id="{F1384A36-1229-47E8-BFD8-6E0075B4E7AC}"/>
            </a:ext>
          </a:extLst>
        </xdr:cNvPr>
        <xdr:cNvCxnSpPr/>
      </xdr:nvCxnSpPr>
      <xdr:spPr>
        <a:xfrm flipV="1">
          <a:off x="19545300" y="1840611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540" name="楕円 539">
          <a:extLst>
            <a:ext uri="{FF2B5EF4-FFF2-40B4-BE49-F238E27FC236}">
              <a16:creationId xmlns:a16="http://schemas.microsoft.com/office/drawing/2014/main" id="{86DCBC39-4B03-4E07-BE69-7E937E03435D}"/>
            </a:ext>
          </a:extLst>
        </xdr:cNvPr>
        <xdr:cNvSpPr/>
      </xdr:nvSpPr>
      <xdr:spPr>
        <a:xfrm>
          <a:off x="18605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67311</xdr:rowOff>
    </xdr:from>
    <xdr:to>
      <xdr:col>102</xdr:col>
      <xdr:colOff>114300</xdr:colOff>
      <xdr:row>107</xdr:row>
      <xdr:rowOff>72389</xdr:rowOff>
    </xdr:to>
    <xdr:cxnSp macro="">
      <xdr:nvCxnSpPr>
        <xdr:cNvPr id="541" name="直線コネクタ 540">
          <a:extLst>
            <a:ext uri="{FF2B5EF4-FFF2-40B4-BE49-F238E27FC236}">
              <a16:creationId xmlns:a16="http://schemas.microsoft.com/office/drawing/2014/main" id="{76893F63-D23B-4ABB-866A-D1BFA6CFA299}"/>
            </a:ext>
          </a:extLst>
        </xdr:cNvPr>
        <xdr:cNvCxnSpPr/>
      </xdr:nvCxnSpPr>
      <xdr:spPr>
        <a:xfrm flipV="1">
          <a:off x="18656300" y="184124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542" name="n_1aveValue【庁舎】&#10;一人当たり面積">
          <a:extLst>
            <a:ext uri="{FF2B5EF4-FFF2-40B4-BE49-F238E27FC236}">
              <a16:creationId xmlns:a16="http://schemas.microsoft.com/office/drawing/2014/main" id="{A76E5ADD-A743-4459-B8E8-F55066D9E18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543" name="n_2aveValue【庁舎】&#10;一人当たり面積">
          <a:extLst>
            <a:ext uri="{FF2B5EF4-FFF2-40B4-BE49-F238E27FC236}">
              <a16:creationId xmlns:a16="http://schemas.microsoft.com/office/drawing/2014/main" id="{66BF366D-2572-4167-B03A-F8D5A4A8C342}"/>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105427</xdr:rowOff>
    </xdr:from>
    <xdr:ext cx="469744" cy="259045"/>
    <xdr:sp macro="" textlink="">
      <xdr:nvSpPr>
        <xdr:cNvPr id="544" name="n_3aveValue【庁舎】&#10;一人当たり面積">
          <a:extLst>
            <a:ext uri="{FF2B5EF4-FFF2-40B4-BE49-F238E27FC236}">
              <a16:creationId xmlns:a16="http://schemas.microsoft.com/office/drawing/2014/main" id="{FBA92E9D-19C3-4FB8-AE7A-F467810D8B4B}"/>
            </a:ext>
          </a:extLst>
        </xdr:cNvPr>
        <xdr:cNvSpPr txBox="1"/>
      </xdr:nvSpPr>
      <xdr:spPr>
        <a:xfrm>
          <a:off x="19310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545" name="n_4aveValue【庁舎】&#10;一人当たり面積">
          <a:extLst>
            <a:ext uri="{FF2B5EF4-FFF2-40B4-BE49-F238E27FC236}">
              <a16:creationId xmlns:a16="http://schemas.microsoft.com/office/drawing/2014/main" id="{1FB1C67A-C829-48DB-AC24-E78BB05806A1}"/>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99077</xdr:rowOff>
    </xdr:from>
    <xdr:ext cx="469744" cy="259045"/>
    <xdr:sp macro="" textlink="">
      <xdr:nvSpPr>
        <xdr:cNvPr id="546" name="n_1mainValue【庁舎】&#10;一人当たり面積">
          <a:extLst>
            <a:ext uri="{FF2B5EF4-FFF2-40B4-BE49-F238E27FC236}">
              <a16:creationId xmlns:a16="http://schemas.microsoft.com/office/drawing/2014/main" id="{401EC0E1-5A01-4F22-93EE-51563FE8125D}"/>
            </a:ext>
          </a:extLst>
        </xdr:cNvPr>
        <xdr:cNvSpPr txBox="1"/>
      </xdr:nvSpPr>
      <xdr:spPr>
        <a:xfrm>
          <a:off x="21075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547" name="n_2mainValue【庁舎】&#10;一人当たり面積">
          <a:extLst>
            <a:ext uri="{FF2B5EF4-FFF2-40B4-BE49-F238E27FC236}">
              <a16:creationId xmlns:a16="http://schemas.microsoft.com/office/drawing/2014/main" id="{C0704315-95EC-496C-94AC-D3EC66942FCA}"/>
            </a:ext>
          </a:extLst>
        </xdr:cNvPr>
        <xdr:cNvSpPr txBox="1"/>
      </xdr:nvSpPr>
      <xdr:spPr>
        <a:xfrm>
          <a:off x="20199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109238</xdr:rowOff>
    </xdr:from>
    <xdr:ext cx="469744" cy="259045"/>
    <xdr:sp macro="" textlink="">
      <xdr:nvSpPr>
        <xdr:cNvPr id="548" name="n_3mainValue【庁舎】&#10;一人当たり面積">
          <a:extLst>
            <a:ext uri="{FF2B5EF4-FFF2-40B4-BE49-F238E27FC236}">
              <a16:creationId xmlns:a16="http://schemas.microsoft.com/office/drawing/2014/main" id="{46AC583B-1475-46B9-AA72-C74C1A61CA84}"/>
            </a:ext>
          </a:extLst>
        </xdr:cNvPr>
        <xdr:cNvSpPr txBox="1"/>
      </xdr:nvSpPr>
      <xdr:spPr>
        <a:xfrm>
          <a:off x="193104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549" name="n_4mainValue【庁舎】&#10;一人当たり面積">
          <a:extLst>
            <a:ext uri="{FF2B5EF4-FFF2-40B4-BE49-F238E27FC236}">
              <a16:creationId xmlns:a16="http://schemas.microsoft.com/office/drawing/2014/main" id="{4E93242C-8617-4616-AE64-6C250F7072E3}"/>
            </a:ext>
          </a:extLst>
        </xdr:cNvPr>
        <xdr:cNvSpPr txBox="1"/>
      </xdr:nvSpPr>
      <xdr:spPr>
        <a:xfrm>
          <a:off x="18421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0" name="正方形/長方形 549">
          <a:extLst>
            <a:ext uri="{FF2B5EF4-FFF2-40B4-BE49-F238E27FC236}">
              <a16:creationId xmlns:a16="http://schemas.microsoft.com/office/drawing/2014/main" id="{1992A5FA-980A-4893-810F-C6E6C663477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1" name="正方形/長方形 550">
          <a:extLst>
            <a:ext uri="{FF2B5EF4-FFF2-40B4-BE49-F238E27FC236}">
              <a16:creationId xmlns:a16="http://schemas.microsoft.com/office/drawing/2014/main" id="{F6BEEEEE-BB1B-4419-81F5-AEA5DCE8212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2" name="テキスト ボックス 551">
          <a:extLst>
            <a:ext uri="{FF2B5EF4-FFF2-40B4-BE49-F238E27FC236}">
              <a16:creationId xmlns:a16="http://schemas.microsoft.com/office/drawing/2014/main" id="{3D8A42BF-9082-4B10-9737-CF438752B0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ほとんどの類型において、有形固定資産減価償却率は類似団体平均と同程度となっているものの、</a:t>
          </a:r>
          <a:r>
            <a:rPr kumimoji="1" lang="ja-JP" altLang="en-US" sz="1100">
              <a:solidFill>
                <a:schemeClr val="dk1"/>
              </a:solidFill>
              <a:effectLst/>
              <a:latin typeface="+mn-lt"/>
              <a:ea typeface="+mn-ea"/>
              <a:cs typeface="+mn-cs"/>
            </a:rPr>
            <a:t>一般廃棄物処理施設及び</a:t>
          </a:r>
          <a:r>
            <a:rPr kumimoji="1" lang="ja-JP" altLang="ja-JP" sz="1100">
              <a:solidFill>
                <a:schemeClr val="dk1"/>
              </a:solidFill>
              <a:effectLst/>
              <a:latin typeface="+mn-lt"/>
              <a:ea typeface="+mn-ea"/>
              <a:cs typeface="+mn-cs"/>
            </a:rPr>
            <a:t>庁舎については、類似団体平均を大きく上回っている。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役場庁舎は</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年に建設されており、耐用年数である</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年に対し、築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年超が経過しているためである。</a:t>
          </a:r>
          <a:endParaRPr lang="ja-JP" altLang="ja-JP" sz="1400">
            <a:effectLst/>
          </a:endParaRPr>
        </a:p>
        <a:p>
          <a:r>
            <a:rPr kumimoji="1" lang="ja-JP" altLang="ja-JP" sz="1100">
              <a:solidFill>
                <a:schemeClr val="dk1"/>
              </a:solidFill>
              <a:effectLst/>
              <a:latin typeface="+mn-lt"/>
              <a:ea typeface="+mn-ea"/>
              <a:cs typeface="+mn-cs"/>
            </a:rPr>
            <a:t>　今後計画的に維持更新のための投資や老朽化対策に取り組んでいく。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6,585
6,561
139.42
6,503,908
6,278,094
220,212
3,488,260
5,605,169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当町は前年度と比較すると減少</a:t>
          </a:r>
          <a:r>
            <a:rPr kumimoji="1" lang="ja-JP" altLang="en-US" sz="1100">
              <a:solidFill>
                <a:schemeClr val="dk1"/>
              </a:solidFill>
              <a:effectLst/>
              <a:latin typeface="+mn-lt"/>
              <a:ea typeface="+mn-ea"/>
              <a:cs typeface="+mn-cs"/>
            </a:rPr>
            <a:t>していない</a:t>
          </a:r>
          <a:r>
            <a:rPr kumimoji="1" lang="ja-JP" altLang="ja-JP" sz="1100">
              <a:solidFill>
                <a:schemeClr val="dk1"/>
              </a:solidFill>
              <a:effectLst/>
              <a:latin typeface="+mn-lt"/>
              <a:ea typeface="+mn-ea"/>
              <a:cs typeface="+mn-cs"/>
            </a:rPr>
            <a:t>が、類似団体と比較すると大きく平均を下回る数値を推移しており、歳入総額に占める地方税の割合が低く、地方交付税への依存度が高い財政構造である。</a:t>
          </a:r>
          <a:endParaRPr lang="ja-JP" altLang="ja-JP" sz="1400">
            <a:effectLst/>
          </a:endParaRPr>
        </a:p>
        <a:p>
          <a:r>
            <a:rPr kumimoji="1" lang="ja-JP" altLang="ja-JP" sz="1100">
              <a:solidFill>
                <a:schemeClr val="dk1"/>
              </a:solidFill>
              <a:effectLst/>
              <a:latin typeface="+mn-lt"/>
              <a:ea typeface="+mn-ea"/>
              <a:cs typeface="+mn-cs"/>
            </a:rPr>
            <a:t>今後も財政健全化に向けた取組により、内部管理経費や公共事業等の歳出削減に努めるとともに、税収納率の向上による歳入確保に努める。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年度についても、令和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年度と同様に類似団体平均を大きく</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回る結果となったものの、引き続き、施設運営を直営で行っていることと公共施設の老朽化により</a:t>
          </a:r>
          <a:r>
            <a:rPr kumimoji="1" lang="ja-JP" altLang="en-US" sz="1100">
              <a:solidFill>
                <a:schemeClr val="dk1"/>
              </a:solidFill>
              <a:effectLst/>
              <a:latin typeface="+mn-lt"/>
              <a:ea typeface="+mn-ea"/>
              <a:cs typeface="+mn-cs"/>
            </a:rPr>
            <a:t>、人件費や修繕料などが増加</a:t>
          </a:r>
          <a:r>
            <a:rPr kumimoji="1" lang="ja-JP" altLang="ja-JP" sz="1100">
              <a:solidFill>
                <a:schemeClr val="dk1"/>
              </a:solidFill>
              <a:effectLst/>
              <a:latin typeface="+mn-lt"/>
              <a:ea typeface="+mn-ea"/>
              <a:cs typeface="+mn-cs"/>
            </a:rPr>
            <a:t>傾向にあるため、民間委託・指定管理者制度の活用により、経常経費の削減に努める。</a:t>
          </a:r>
          <a:r>
            <a:rPr kumimoji="1" lang="ja-JP" altLang="en-US" sz="1100">
              <a:solidFill>
                <a:schemeClr val="dk1"/>
              </a:solidFill>
              <a:effectLst/>
              <a:latin typeface="+mn-lt"/>
              <a:ea typeface="+mn-ea"/>
              <a:cs typeface="+mn-cs"/>
            </a:rPr>
            <a:t>また、人件費も増加傾向にあるため、適正な人員配置に努める。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37465</xdr:rowOff>
    </xdr:from>
    <xdr:to>
      <xdr:col>23</xdr:col>
      <xdr:colOff>133350</xdr:colOff>
      <xdr:row>60</xdr:row>
      <xdr:rowOff>146050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446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60</xdr:row>
      <xdr:rowOff>37465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31967"/>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62</xdr:row>
      <xdr:rowOff>96731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31967"/>
          <a:ext cx="889000" cy="49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96731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2261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37888</xdr:rowOff>
    </xdr:from>
    <xdr:to>
      <xdr:col>7</xdr:col>
      <xdr:colOff>31750</xdr:colOff>
      <xdr:row>62</xdr:row>
      <xdr:rowOff>139488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149665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158115</xdr:rowOff>
    </xdr:from>
    <xdr:to>
      <xdr:col>19</xdr:col>
      <xdr:colOff>184150</xdr:colOff>
      <xdr:row>60</xdr:row>
      <xdr:rowOff>88265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98442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65617</xdr:rowOff>
    </xdr:from>
    <xdr:to>
      <xdr:col>15</xdr:col>
      <xdr:colOff>133350</xdr:colOff>
      <xdr:row>59</xdr:row>
      <xdr:rowOff>167217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5944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45931</xdr:rowOff>
    </xdr:from>
    <xdr:to>
      <xdr:col>11</xdr:col>
      <xdr:colOff>82550</xdr:colOff>
      <xdr:row>62</xdr:row>
      <xdr:rowOff>147531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132308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人件費は、職員の年齢構成比</a:t>
          </a:r>
          <a:r>
            <a:rPr kumimoji="1" lang="ja-JP" altLang="en-US" sz="1100">
              <a:solidFill>
                <a:schemeClr val="dk1"/>
              </a:solidFill>
              <a:effectLst/>
              <a:latin typeface="+mn-lt"/>
              <a:ea typeface="+mn-ea"/>
              <a:cs typeface="+mn-cs"/>
            </a:rPr>
            <a:t>に偏りがある</a:t>
          </a:r>
          <a:r>
            <a:rPr kumimoji="1" lang="ja-JP" altLang="ja-JP" sz="1100">
              <a:solidFill>
                <a:schemeClr val="dk1"/>
              </a:solidFill>
              <a:effectLst/>
              <a:latin typeface="+mn-lt"/>
              <a:ea typeface="+mn-ea"/>
              <a:cs typeface="+mn-cs"/>
            </a:rPr>
            <a:t>ため、定年退職者が今後も数年少なく、新規採用をしているため、増加する傾向にある。また、地域おこし協力隊</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も採用しているため増加傾向である。</a:t>
          </a:r>
          <a:endParaRPr lang="ja-JP" altLang="ja-JP" sz="1400">
            <a:effectLst/>
          </a:endParaRPr>
        </a:p>
        <a:p>
          <a:r>
            <a:rPr kumimoji="1" lang="ja-JP" altLang="ja-JP" sz="1100">
              <a:solidFill>
                <a:schemeClr val="dk1"/>
              </a:solidFill>
              <a:effectLst/>
              <a:latin typeface="+mn-lt"/>
              <a:ea typeface="+mn-ea"/>
              <a:cs typeface="+mn-cs"/>
            </a:rPr>
            <a:t>令和２年度まで、主に物件費を要因として類似団体平均と同程度に推移していたが、令和３年度から平均を大きく上回った。保有する公共施設数が多く、その維持管理に費用がかかっているという特徴があるが、公共施設の管理については、指定管理者制度の導入を進めるなど、より一層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37612</xdr:rowOff>
    </xdr:from>
    <xdr:to>
      <xdr:col>23</xdr:col>
      <xdr:colOff>133350</xdr:colOff>
      <xdr:row>83</xdr:row>
      <xdr:rowOff>42459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7962"/>
          <a:ext cx="8382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7727</xdr:rowOff>
    </xdr:from>
    <xdr:to>
      <xdr:col>19</xdr:col>
      <xdr:colOff>133350</xdr:colOff>
      <xdr:row>83</xdr:row>
      <xdr:rowOff>37612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8077"/>
          <a:ext cx="889000" cy="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7206</xdr:rowOff>
    </xdr:from>
    <xdr:to>
      <xdr:col>15</xdr:col>
      <xdr:colOff>82550</xdr:colOff>
      <xdr:row>83</xdr:row>
      <xdr:rowOff>7727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7556"/>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131218</xdr:rowOff>
    </xdr:from>
    <xdr:to>
      <xdr:col>11</xdr:col>
      <xdr:colOff>31750</xdr:colOff>
      <xdr:row>83</xdr:row>
      <xdr:rowOff>7206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0118"/>
          <a:ext cx="889000" cy="4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121749</xdr:rowOff>
    </xdr:from>
    <xdr:to>
      <xdr:col>11</xdr:col>
      <xdr:colOff>82550</xdr:colOff>
      <xdr:row>83</xdr:row>
      <xdr:rowOff>51899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62076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87854</xdr:rowOff>
    </xdr:from>
    <xdr:to>
      <xdr:col>7</xdr:col>
      <xdr:colOff>31750</xdr:colOff>
      <xdr:row>83</xdr:row>
      <xdr:rowOff>18004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4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2781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163109</xdr:rowOff>
    </xdr:from>
    <xdr:to>
      <xdr:col>23</xdr:col>
      <xdr:colOff>184150</xdr:colOff>
      <xdr:row>83</xdr:row>
      <xdr:rowOff>93259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135186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158262</xdr:rowOff>
    </xdr:from>
    <xdr:to>
      <xdr:col>19</xdr:col>
      <xdr:colOff>184150</xdr:colOff>
      <xdr:row>83</xdr:row>
      <xdr:rowOff>88412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73189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3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128377</xdr:rowOff>
    </xdr:from>
    <xdr:to>
      <xdr:col>15</xdr:col>
      <xdr:colOff>133350</xdr:colOff>
      <xdr:row>83</xdr:row>
      <xdr:rowOff>58527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43304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7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127856</xdr:rowOff>
    </xdr:from>
    <xdr:to>
      <xdr:col>11</xdr:col>
      <xdr:colOff>82550</xdr:colOff>
      <xdr:row>83</xdr:row>
      <xdr:rowOff>58006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42783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80418</xdr:rowOff>
    </xdr:from>
    <xdr:to>
      <xdr:col>7</xdr:col>
      <xdr:colOff>31750</xdr:colOff>
      <xdr:row>83</xdr:row>
      <xdr:rowOff>10568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20745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旧来からの給与体系により類似団体平均を上回っており、高い水準にある。今後は各種手当の総点検を行うなど、より一層の給与の適正化に努める。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3318"/>
          <a:ext cx="8382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233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22073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87</xdr:row>
      <xdr:rowOff>22073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過去からの新規採用抑制などにより、類似団体平均を下回っている。</a:t>
          </a:r>
          <a:r>
            <a:rPr kumimoji="1" lang="ja-JP" altLang="en-US" sz="1100">
              <a:solidFill>
                <a:schemeClr val="dk1"/>
              </a:solidFill>
              <a:effectLst/>
              <a:latin typeface="+mn-lt"/>
              <a:ea typeface="+mn-ea"/>
              <a:cs typeface="+mn-cs"/>
            </a:rPr>
            <a:t>定年</a:t>
          </a:r>
          <a:r>
            <a:rPr kumimoji="1" lang="ja-JP" altLang="ja-JP" sz="1100">
              <a:solidFill>
                <a:schemeClr val="dk1"/>
              </a:solidFill>
              <a:effectLst/>
              <a:latin typeface="+mn-lt"/>
              <a:ea typeface="+mn-ea"/>
              <a:cs typeface="+mn-cs"/>
            </a:rPr>
            <a:t>退職者が少なく、新規採用を採用しているが、途中退職により増加傾向とはなっていない。</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今後も適正な職員数に留意しながら、指定管理者制度の導入や勧奨退職及び専門職員の採用等で削減に努める。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46058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50220"/>
          <a:ext cx="8382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50884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50220"/>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39624</xdr:rowOff>
    </xdr:from>
    <xdr:to>
      <xdr:col>72</xdr:col>
      <xdr:colOff>203200</xdr:colOff>
      <xdr:row>62</xdr:row>
      <xdr:rowOff>50884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6952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31581</xdr:rowOff>
    </xdr:from>
    <xdr:to>
      <xdr:col>68</xdr:col>
      <xdr:colOff>152400</xdr:colOff>
      <xdr:row>62</xdr:row>
      <xdr:rowOff>39624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614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168994</xdr:rowOff>
    </xdr:from>
    <xdr:to>
      <xdr:col>68</xdr:col>
      <xdr:colOff>203200</xdr:colOff>
      <xdr:row>63</xdr:row>
      <xdr:rowOff>99144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83921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29718</xdr:rowOff>
    </xdr:from>
    <xdr:to>
      <xdr:col>64</xdr:col>
      <xdr:colOff>152400</xdr:colOff>
      <xdr:row>63</xdr:row>
      <xdr:rowOff>131318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83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116095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166708</xdr:rowOff>
    </xdr:from>
    <xdr:to>
      <xdr:col>81</xdr:col>
      <xdr:colOff>95250</xdr:colOff>
      <xdr:row>62</xdr:row>
      <xdr:rowOff>96858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81297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xdr:rowOff>
    </xdr:from>
    <xdr:to>
      <xdr:col>73</xdr:col>
      <xdr:colOff>44450</xdr:colOff>
      <xdr:row>62</xdr:row>
      <xdr:rowOff>101684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111861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9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160274</xdr:rowOff>
    </xdr:from>
    <xdr:to>
      <xdr:col>68</xdr:col>
      <xdr:colOff>203200</xdr:colOff>
      <xdr:row>62</xdr:row>
      <xdr:rowOff>90424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152231</xdr:rowOff>
    </xdr:from>
    <xdr:to>
      <xdr:col>64</xdr:col>
      <xdr:colOff>152400</xdr:colOff>
      <xdr:row>62</xdr:row>
      <xdr:rowOff>82381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92558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7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鷹栖町総合振興計画のもと、地域住民との意見交換を図り適量・適切な事業実施により、類似団体平均を下回って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40</xdr:row>
      <xdr:rowOff>1524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726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37846</xdr:rowOff>
    </xdr:from>
    <xdr:to>
      <xdr:col>77</xdr:col>
      <xdr:colOff>44450</xdr:colOff>
      <xdr:row>39</xdr:row>
      <xdr:rowOff>86106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724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37846</xdr:rowOff>
    </xdr:from>
    <xdr:to>
      <xdr:col>72</xdr:col>
      <xdr:colOff>203200</xdr:colOff>
      <xdr:row>39</xdr:row>
      <xdr:rowOff>47498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243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47498</xdr:rowOff>
    </xdr:from>
    <xdr:to>
      <xdr:col>68</xdr:col>
      <xdr:colOff>152400</xdr:colOff>
      <xdr:row>39</xdr:row>
      <xdr:rowOff>57150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340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158496</xdr:rowOff>
    </xdr:from>
    <xdr:to>
      <xdr:col>73</xdr:col>
      <xdr:colOff>44450</xdr:colOff>
      <xdr:row>39</xdr:row>
      <xdr:rowOff>88646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98823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168148</xdr:rowOff>
    </xdr:from>
    <xdr:to>
      <xdr:col>68</xdr:col>
      <xdr:colOff>203200</xdr:colOff>
      <xdr:row>39</xdr:row>
      <xdr:rowOff>98298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108475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将来負担比率は減少傾向にあるものの、</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要因としては、地方債現在高の減少による充当可能基金の増加があげられる。</a:t>
          </a:r>
          <a:endParaRPr lang="ja-JP" altLang="ja-JP" sz="1400">
            <a:effectLst/>
          </a:endParaRPr>
        </a:p>
        <a:p>
          <a:r>
            <a:rPr kumimoji="1" lang="ja-JP" altLang="ja-JP" sz="1100">
              <a:solidFill>
                <a:schemeClr val="dk1"/>
              </a:solidFill>
              <a:effectLst/>
              <a:latin typeface="+mn-lt"/>
              <a:ea typeface="+mn-ea"/>
              <a:cs typeface="+mn-cs"/>
            </a:rPr>
            <a:t>今後、公共事業や施設の大規模改修等も予定されているため、公債費等義務的経費の削減を中心とする行財政改革を進め、財政の健全化に努める。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816</xdr:rowOff>
    </xdr:from>
    <xdr:to>
      <xdr:col>81</xdr:col>
      <xdr:colOff>44450</xdr:colOff>
      <xdr:row>15</xdr:row>
      <xdr:rowOff>15512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01116"/>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15512</xdr:rowOff>
    </xdr:from>
    <xdr:to>
      <xdr:col>77</xdr:col>
      <xdr:colOff>44450</xdr:colOff>
      <xdr:row>16</xdr:row>
      <xdr:rowOff>81915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87262"/>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64679</xdr:rowOff>
    </xdr:from>
    <xdr:to>
      <xdr:col>72</xdr:col>
      <xdr:colOff>203200</xdr:colOff>
      <xdr:row>16</xdr:row>
      <xdr:rowOff>81915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80787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64679</xdr:rowOff>
    </xdr:from>
    <xdr:to>
      <xdr:col>68</xdr:col>
      <xdr:colOff>152400</xdr:colOff>
      <xdr:row>16</xdr:row>
      <xdr:rowOff>114663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07879"/>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121466</xdr:rowOff>
    </xdr:from>
    <xdr:to>
      <xdr:col>81</xdr:col>
      <xdr:colOff>95250</xdr:colOff>
      <xdr:row>14</xdr:row>
      <xdr:rowOff>51616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93543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2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136162</xdr:rowOff>
    </xdr:from>
    <xdr:to>
      <xdr:col>77</xdr:col>
      <xdr:colOff>95250</xdr:colOff>
      <xdr:row>15</xdr:row>
      <xdr:rowOff>66312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51089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2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31115</xdr:rowOff>
    </xdr:from>
    <xdr:to>
      <xdr:col>73</xdr:col>
      <xdr:colOff>44450</xdr:colOff>
      <xdr:row>16</xdr:row>
      <xdr:rowOff>132715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117492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13879</xdr:rowOff>
    </xdr:from>
    <xdr:to>
      <xdr:col>68</xdr:col>
      <xdr:colOff>203200</xdr:colOff>
      <xdr:row>16</xdr:row>
      <xdr:rowOff>115479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100256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4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63863</xdr:rowOff>
    </xdr:from>
    <xdr:to>
      <xdr:col>64</xdr:col>
      <xdr:colOff>152400</xdr:colOff>
      <xdr:row>16</xdr:row>
      <xdr:rowOff>165463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8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150240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6,585
6,561
139.42
6,503,908
6,278,094
220,212
3,488,260
5,605,169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人件費に係る経常収支比率は類似団体平均を下回って推移していたが、令和２年度から大きく上回っている。</a:t>
          </a:r>
          <a:endParaRPr lang="ja-JP" altLang="ja-JP" sz="1400">
            <a:effectLst/>
          </a:endParaRPr>
        </a:p>
        <a:p>
          <a:r>
            <a:rPr kumimoji="1" lang="ja-JP" altLang="ja-JP" sz="1100">
              <a:solidFill>
                <a:schemeClr val="dk1"/>
              </a:solidFill>
              <a:effectLst/>
              <a:latin typeface="+mn-lt"/>
              <a:ea typeface="+mn-ea"/>
              <a:cs typeface="+mn-cs"/>
            </a:rPr>
            <a:t>これは、会計年度任用職員数が多いこと及び地域おこし協力隊の採用を増加させていることが主な要因である。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39</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65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6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40</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11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40</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8240"/>
          <a:ext cx="889000" cy="6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xdr:rowOff>
    </xdr:from>
    <xdr:to>
      <xdr:col>11</xdr:col>
      <xdr:colOff>60325</xdr:colOff>
      <xdr:row>40</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物件費に係る経常収支比率が類似団体平均を上回っている要因としては、公共施設が多いことや施設管理経費が増加していることが主な要因である。</a:t>
          </a:r>
          <a:endParaRPr lang="ja-JP" altLang="ja-JP" sz="1400">
            <a:effectLst/>
          </a:endParaRPr>
        </a:p>
        <a:p>
          <a:r>
            <a:rPr kumimoji="1" lang="ja-JP" altLang="ja-JP" sz="1100">
              <a:solidFill>
                <a:schemeClr val="dk1"/>
              </a:solidFill>
              <a:effectLst/>
              <a:latin typeface="+mn-lt"/>
              <a:ea typeface="+mn-ea"/>
              <a:cs typeface="+mn-cs"/>
            </a:rPr>
            <a:t>今後は、施設管理経費の更なる削減を図り、見直しを進める。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120142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073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07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129286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39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129286</xdr:rowOff>
    </xdr:from>
    <xdr:to>
      <xdr:col>69</xdr:col>
      <xdr:colOff>92075</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43936"/>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a:t>
          </a:r>
          <a:r>
            <a:rPr kumimoji="1" lang="ja-JP" altLang="en-US" sz="1100">
              <a:solidFill>
                <a:schemeClr val="dk1"/>
              </a:solidFill>
              <a:effectLst/>
              <a:latin typeface="+mn-lt"/>
              <a:ea typeface="+mn-ea"/>
              <a:cs typeface="+mn-cs"/>
            </a:rPr>
            <a:t>を下回って</a:t>
          </a:r>
          <a:r>
            <a:rPr kumimoji="1" lang="ja-JP" altLang="ja-JP" sz="1100">
              <a:solidFill>
                <a:schemeClr val="dk1"/>
              </a:solidFill>
              <a:effectLst/>
              <a:latin typeface="+mn-lt"/>
              <a:ea typeface="+mn-ea"/>
              <a:cs typeface="+mn-cs"/>
            </a:rPr>
            <a:t>いる。令和３</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年度は、新型コロナウイルス感染症関係により、減少</a:t>
          </a:r>
          <a:r>
            <a:rPr kumimoji="1" lang="ja-JP" altLang="en-US" sz="1100">
              <a:solidFill>
                <a:schemeClr val="dk1"/>
              </a:solidFill>
              <a:effectLst/>
              <a:latin typeface="+mn-lt"/>
              <a:ea typeface="+mn-ea"/>
              <a:cs typeface="+mn-cs"/>
            </a:rPr>
            <a:t>傾向に転じている。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障害福祉費等の支出額も膨らんでくることが想定されるが、審査等の適正化を図り、さらに下降傾向に転じられるよう努める。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138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90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900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その他の経費に係る経常収支比率は類似団体と平均並みに推移している。</a:t>
          </a:r>
          <a:endParaRPr lang="ja-JP" altLang="ja-JP" sz="1400">
            <a:effectLst/>
          </a:endParaRPr>
        </a:p>
        <a:p>
          <a:r>
            <a:rPr kumimoji="1" lang="ja-JP" altLang="ja-JP" sz="1100">
              <a:solidFill>
                <a:schemeClr val="dk1"/>
              </a:solidFill>
              <a:effectLst/>
              <a:latin typeface="+mn-lt"/>
              <a:ea typeface="+mn-ea"/>
              <a:cs typeface="+mn-cs"/>
            </a:rPr>
            <a:t>下水道事業については企業会計化し、独立採算の原則に立ち返った料金の値上げによる健全化をしていく。また、国民健康保険事業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56</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14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1484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1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補助費等に係る経常収支比率が類似団体平均を大きく下回ってる要因としては、ごみ処理などを直営及び委託業務で行っているためで、行政サービスの提供方法の差異によるものと言える。</a:t>
          </a:r>
          <a:endParaRPr lang="ja-JP" altLang="ja-JP" sz="1400">
            <a:effectLst/>
          </a:endParaRPr>
        </a:p>
        <a:p>
          <a:r>
            <a:rPr kumimoji="1" lang="ja-JP" altLang="ja-JP" sz="1100">
              <a:solidFill>
                <a:schemeClr val="dk1"/>
              </a:solidFill>
              <a:effectLst/>
              <a:latin typeface="+mn-lt"/>
              <a:ea typeface="+mn-ea"/>
              <a:cs typeface="+mn-cs"/>
            </a:rPr>
            <a:t>また、補助金を交付するのが適当な事業を行っているのかなどについて明確な基準を設けて、必要性の低い補助金は見直しや廃止を行う方針である。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156718</xdr:rowOff>
    </xdr:from>
    <xdr:to>
      <xdr:col>82</xdr:col>
      <xdr:colOff>107950</xdr:colOff>
      <xdr:row>34</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145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156718</xdr:rowOff>
    </xdr:from>
    <xdr:to>
      <xdr:col>78</xdr:col>
      <xdr:colOff>69850</xdr:colOff>
      <xdr:row>33</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814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156718</xdr:rowOff>
    </xdr:from>
    <xdr:to>
      <xdr:col>73</xdr:col>
      <xdr:colOff>180975</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145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165862</xdr:rowOff>
    </xdr:from>
    <xdr:to>
      <xdr:col>69</xdr:col>
      <xdr:colOff>92075</xdr:colOff>
      <xdr:row>34</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237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124206</xdr:rowOff>
    </xdr:from>
    <xdr:to>
      <xdr:col>82</xdr:col>
      <xdr:colOff>158750</xdr:colOff>
      <xdr:row>34</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32783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105918</xdr:rowOff>
    </xdr:from>
    <xdr:to>
      <xdr:col>78</xdr:col>
      <xdr:colOff>120650</xdr:colOff>
      <xdr:row>34</xdr:row>
      <xdr:rowOff>36068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46245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53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105918</xdr:rowOff>
    </xdr:from>
    <xdr:to>
      <xdr:col>74</xdr:col>
      <xdr:colOff>31750</xdr:colOff>
      <xdr:row>34</xdr:row>
      <xdr:rowOff>36068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46245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115062</xdr:rowOff>
    </xdr:from>
    <xdr:to>
      <xdr:col>69</xdr:col>
      <xdr:colOff>142875</xdr:colOff>
      <xdr:row>34</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55389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類似団体平均並みであるが、近年大型の整備事業が集中したことより地方債現在高が増加した影響で、地方債の元利償還金が膨らんでおり、公債費に係る経常収支比率は増加傾向である。</a:t>
          </a:r>
          <a:endParaRPr lang="ja-JP" altLang="ja-JP" sz="1400">
            <a:effectLst/>
          </a:endParaRPr>
        </a:p>
        <a:p>
          <a:r>
            <a:rPr kumimoji="1" lang="ja-JP" altLang="ja-JP" sz="1100">
              <a:solidFill>
                <a:schemeClr val="dk1"/>
              </a:solidFill>
              <a:effectLst/>
              <a:latin typeface="+mn-lt"/>
              <a:ea typeface="+mn-ea"/>
              <a:cs typeface="+mn-cs"/>
            </a:rPr>
            <a:t>今後は類似団体平均を下回る水準で推移できるように、地方債の新規発行を伴う普通建設事業を抑制する。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62230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95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77</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53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158766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これまで、類似団体平均とほぼ同じ推移をしていたが、令和３年度及び令和４年度は新型コロナウイルス感染症関係</a:t>
          </a:r>
          <a:r>
            <a:rPr kumimoji="1" lang="ja-JP" altLang="en-US" sz="1100">
              <a:solidFill>
                <a:schemeClr val="dk1"/>
              </a:solidFill>
              <a:effectLst/>
              <a:latin typeface="+mn-lt"/>
              <a:ea typeface="+mn-ea"/>
              <a:cs typeface="+mn-cs"/>
            </a:rPr>
            <a:t>の支出から</a:t>
          </a:r>
          <a:r>
            <a:rPr kumimoji="1" lang="ja-JP" altLang="ja-JP" sz="1100">
              <a:solidFill>
                <a:schemeClr val="dk1"/>
              </a:solidFill>
              <a:effectLst/>
              <a:latin typeface="+mn-lt"/>
              <a:ea typeface="+mn-ea"/>
              <a:cs typeface="+mn-cs"/>
            </a:rPr>
            <a:t>、類似団体平均を大きく下回っている。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今後は増加傾向と考えられるため、維持補修費等に歯止めをかけられるよう、行財政改革への取組を通じて削減に努める。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43180</xdr:rowOff>
    </xdr:from>
    <xdr:to>
      <xdr:col>82</xdr:col>
      <xdr:colOff>107950</xdr:colOff>
      <xdr:row>75</xdr:row>
      <xdr:rowOff>77470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019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168910</xdr:rowOff>
    </xdr:from>
    <xdr:to>
      <xdr:col>78</xdr:col>
      <xdr:colOff>69850</xdr:colOff>
      <xdr:row>75</xdr:row>
      <xdr:rowOff>43180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562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168910</xdr:rowOff>
    </xdr:from>
    <xdr:to>
      <xdr:col>73</xdr:col>
      <xdr:colOff>180975</xdr:colOff>
      <xdr:row>77</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56210"/>
          <a:ext cx="8890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133350</xdr:rowOff>
    </xdr:from>
    <xdr:to>
      <xdr:col>69</xdr:col>
      <xdr:colOff>142875</xdr:colOff>
      <xdr:row>77</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26670</xdr:rowOff>
    </xdr:from>
    <xdr:to>
      <xdr:col>82</xdr:col>
      <xdr:colOff>158750</xdr:colOff>
      <xdr:row>75</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43197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163830</xdr:rowOff>
    </xdr:from>
    <xdr:to>
      <xdr:col>78</xdr:col>
      <xdr:colOff>120650</xdr:colOff>
      <xdr:row>75</xdr:row>
      <xdr:rowOff>93980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104157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2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118110</xdr:rowOff>
    </xdr:from>
    <xdr:to>
      <xdr:col>74</xdr:col>
      <xdr:colOff>31750</xdr:colOff>
      <xdr:row>75</xdr:row>
      <xdr:rowOff>48260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58437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116378</xdr:rowOff>
    </xdr:from>
    <xdr:to>
      <xdr:col>29</xdr:col>
      <xdr:colOff>127000</xdr:colOff>
      <xdr:row>17</xdr:row>
      <xdr:rowOff>13851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7203"/>
          <a:ext cx="6477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13851</xdr:rowOff>
    </xdr:from>
    <xdr:to>
      <xdr:col>26</xdr:col>
      <xdr:colOff>50800</xdr:colOff>
      <xdr:row>17</xdr:row>
      <xdr:rowOff>98402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6126"/>
          <a:ext cx="698500" cy="84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86591</xdr:rowOff>
    </xdr:from>
    <xdr:to>
      <xdr:col>22</xdr:col>
      <xdr:colOff>114300</xdr:colOff>
      <xdr:row>17</xdr:row>
      <xdr:rowOff>98402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48866"/>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86591</xdr:rowOff>
    </xdr:from>
    <xdr:to>
      <xdr:col>18</xdr:col>
      <xdr:colOff>177800</xdr:colOff>
      <xdr:row>18</xdr:row>
      <xdr:rowOff>30028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8866"/>
          <a:ext cx="698500" cy="114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71765</xdr:rowOff>
    </xdr:from>
    <xdr:to>
      <xdr:col>19</xdr:col>
      <xdr:colOff>38100</xdr:colOff>
      <xdr:row>17</xdr:row>
      <xdr:rowOff>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107450</xdr:rowOff>
    </xdr:from>
    <xdr:to>
      <xdr:col>15</xdr:col>
      <xdr:colOff>101600</xdr:colOff>
      <xdr:row>17</xdr:row>
      <xdr:rowOff>37600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8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47777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6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65578</xdr:rowOff>
    </xdr:from>
    <xdr:to>
      <xdr:col>29</xdr:col>
      <xdr:colOff>177800</xdr:colOff>
      <xdr:row>16</xdr:row>
      <xdr:rowOff>167178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82105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134501</xdr:rowOff>
    </xdr:from>
    <xdr:to>
      <xdr:col>26</xdr:col>
      <xdr:colOff>101600</xdr:colOff>
      <xdr:row>17</xdr:row>
      <xdr:rowOff>64651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5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74828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47602</xdr:rowOff>
    </xdr:from>
    <xdr:to>
      <xdr:col>22</xdr:col>
      <xdr:colOff>165100</xdr:colOff>
      <xdr:row>17</xdr:row>
      <xdr:rowOff>149202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159379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35791</xdr:rowOff>
    </xdr:from>
    <xdr:to>
      <xdr:col>19</xdr:col>
      <xdr:colOff>38100</xdr:colOff>
      <xdr:row>17</xdr:row>
      <xdr:rowOff>137391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8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122168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150678</xdr:rowOff>
    </xdr:from>
    <xdr:to>
      <xdr:col>15</xdr:col>
      <xdr:colOff>101600</xdr:colOff>
      <xdr:row>18</xdr:row>
      <xdr:rowOff>80828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2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65605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89019</xdr:rowOff>
    </xdr:from>
    <xdr:to>
      <xdr:col>29</xdr:col>
      <xdr:colOff>127000</xdr:colOff>
      <xdr:row>37</xdr:row>
      <xdr:rowOff>59187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42269"/>
          <a:ext cx="647700" cy="141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59187</xdr:rowOff>
    </xdr:from>
    <xdr:to>
      <xdr:col>26</xdr:col>
      <xdr:colOff>50800</xdr:colOff>
      <xdr:row>37</xdr:row>
      <xdr:rowOff>129335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83887"/>
          <a:ext cx="698500" cy="70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129335</xdr:rowOff>
    </xdr:from>
    <xdr:to>
      <xdr:col>22</xdr:col>
      <xdr:colOff>114300</xdr:colOff>
      <xdr:row>37</xdr:row>
      <xdr:rowOff>135034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54035"/>
          <a:ext cx="698500" cy="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135034</xdr:rowOff>
    </xdr:from>
    <xdr:to>
      <xdr:col>18</xdr:col>
      <xdr:colOff>177800</xdr:colOff>
      <xdr:row>37</xdr:row>
      <xdr:rowOff>223861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59734"/>
          <a:ext cx="698500" cy="88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38219</xdr:rowOff>
    </xdr:from>
    <xdr:to>
      <xdr:col>29</xdr:col>
      <xdr:colOff>177800</xdr:colOff>
      <xdr:row>36</xdr:row>
      <xdr:rowOff>139819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91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10296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8387</xdr:rowOff>
    </xdr:from>
    <xdr:to>
      <xdr:col>26</xdr:col>
      <xdr:colOff>101600</xdr:colOff>
      <xdr:row>37</xdr:row>
      <xdr:rowOff>109987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3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94764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19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78535</xdr:rowOff>
    </xdr:from>
    <xdr:to>
      <xdr:col>22</xdr:col>
      <xdr:colOff>165100</xdr:colOff>
      <xdr:row>37</xdr:row>
      <xdr:rowOff>180135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0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164912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8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84234</xdr:rowOff>
    </xdr:from>
    <xdr:to>
      <xdr:col>19</xdr:col>
      <xdr:colOff>38100</xdr:colOff>
      <xdr:row>37</xdr:row>
      <xdr:rowOff>185834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08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170611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173061</xdr:rowOff>
    </xdr:from>
    <xdr:to>
      <xdr:col>15</xdr:col>
      <xdr:colOff>101600</xdr:colOff>
      <xdr:row>37</xdr:row>
      <xdr:rowOff>274661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9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259438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8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6,585
6,561
139.42
6,503,908
6,278,094
220,212
3,488,260
5,605,169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89217</xdr:rowOff>
    </xdr:from>
    <xdr:to>
      <xdr:col>24</xdr:col>
      <xdr:colOff>63500</xdr:colOff>
      <xdr:row>33</xdr:row>
      <xdr:rowOff>121541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7067"/>
          <a:ext cx="8382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121541</xdr:rowOff>
    </xdr:from>
    <xdr:to>
      <xdr:col>19</xdr:col>
      <xdr:colOff>177800</xdr:colOff>
      <xdr:row>34</xdr:row>
      <xdr:rowOff>21087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9391"/>
          <a:ext cx="889000" cy="7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10053</xdr:rowOff>
    </xdr:from>
    <xdr:to>
      <xdr:col>15</xdr:col>
      <xdr:colOff>50800</xdr:colOff>
      <xdr:row>34</xdr:row>
      <xdr:rowOff>21087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39353"/>
          <a:ext cx="8890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10053</xdr:rowOff>
    </xdr:from>
    <xdr:to>
      <xdr:col>10</xdr:col>
      <xdr:colOff>114300</xdr:colOff>
      <xdr:row>36</xdr:row>
      <xdr:rowOff>100701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9353"/>
          <a:ext cx="889000" cy="4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42685</xdr:rowOff>
    </xdr:from>
    <xdr:to>
      <xdr:col>10</xdr:col>
      <xdr:colOff>165100</xdr:colOff>
      <xdr:row>34</xdr:row>
      <xdr:rowOff>144285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7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135412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163492</xdr:rowOff>
    </xdr:from>
    <xdr:to>
      <xdr:col>6</xdr:col>
      <xdr:colOff>38100</xdr:colOff>
      <xdr:row>35</xdr:row>
      <xdr:rowOff>93642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110169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6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38417</xdr:rowOff>
    </xdr:from>
    <xdr:to>
      <xdr:col>24</xdr:col>
      <xdr:colOff>114300</xdr:colOff>
      <xdr:row>33</xdr:row>
      <xdr:rowOff>140017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61294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70741</xdr:rowOff>
    </xdr:from>
    <xdr:to>
      <xdr:col>20</xdr:col>
      <xdr:colOff>38100</xdr:colOff>
      <xdr:row>34</xdr:row>
      <xdr:rowOff>891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17418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0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141737</xdr:rowOff>
    </xdr:from>
    <xdr:to>
      <xdr:col>15</xdr:col>
      <xdr:colOff>101600</xdr:colOff>
      <xdr:row>34</xdr:row>
      <xdr:rowOff>71887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88414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7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130703</xdr:rowOff>
    </xdr:from>
    <xdr:to>
      <xdr:col>10</xdr:col>
      <xdr:colOff>165100</xdr:colOff>
      <xdr:row>34</xdr:row>
      <xdr:rowOff>60853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77380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49901</xdr:rowOff>
    </xdr:from>
    <xdr:to>
      <xdr:col>6</xdr:col>
      <xdr:colOff>38100</xdr:colOff>
      <xdr:row>36</xdr:row>
      <xdr:rowOff>151501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142628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20400</xdr:rowOff>
    </xdr:from>
    <xdr:to>
      <xdr:col>24</xdr:col>
      <xdr:colOff>63500</xdr:colOff>
      <xdr:row>58</xdr:row>
      <xdr:rowOff>24640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64500"/>
          <a:ext cx="8382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20400</xdr:rowOff>
    </xdr:from>
    <xdr:to>
      <xdr:col>19</xdr:col>
      <xdr:colOff>177800</xdr:colOff>
      <xdr:row>58</xdr:row>
      <xdr:rowOff>31852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64500"/>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31852</xdr:rowOff>
    </xdr:from>
    <xdr:to>
      <xdr:col>15</xdr:col>
      <xdr:colOff>50800</xdr:colOff>
      <xdr:row>58</xdr:row>
      <xdr:rowOff>53201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5952"/>
          <a:ext cx="889000" cy="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169345</xdr:rowOff>
    </xdr:from>
    <xdr:to>
      <xdr:col>10</xdr:col>
      <xdr:colOff>114300</xdr:colOff>
      <xdr:row>58</xdr:row>
      <xdr:rowOff>53201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41995"/>
          <a:ext cx="889000" cy="5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141065</xdr:rowOff>
    </xdr:from>
    <xdr:to>
      <xdr:col>10</xdr:col>
      <xdr:colOff>165100</xdr:colOff>
      <xdr:row>58</xdr:row>
      <xdr:rowOff>71215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87742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6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144749</xdr:rowOff>
    </xdr:from>
    <xdr:to>
      <xdr:col>6</xdr:col>
      <xdr:colOff>38100</xdr:colOff>
      <xdr:row>58</xdr:row>
      <xdr:rowOff>74899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1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66026</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1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145290</xdr:rowOff>
    </xdr:from>
    <xdr:to>
      <xdr:col>24</xdr:col>
      <xdr:colOff>114300</xdr:colOff>
      <xdr:row>58</xdr:row>
      <xdr:rowOff>75440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123717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141050</xdr:rowOff>
    </xdr:from>
    <xdr:to>
      <xdr:col>20</xdr:col>
      <xdr:colOff>38100</xdr:colOff>
      <xdr:row>58</xdr:row>
      <xdr:rowOff>71200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1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87727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152502</xdr:rowOff>
    </xdr:from>
    <xdr:to>
      <xdr:col>15</xdr:col>
      <xdr:colOff>101600</xdr:colOff>
      <xdr:row>58</xdr:row>
      <xdr:rowOff>82652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99179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70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2401</xdr:rowOff>
    </xdr:from>
    <xdr:to>
      <xdr:col>10</xdr:col>
      <xdr:colOff>165100</xdr:colOff>
      <xdr:row>58</xdr:row>
      <xdr:rowOff>104001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95128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3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118545</xdr:rowOff>
    </xdr:from>
    <xdr:to>
      <xdr:col>6</xdr:col>
      <xdr:colOff>38100</xdr:colOff>
      <xdr:row>58</xdr:row>
      <xdr:rowOff>48695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65222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6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91370</xdr:rowOff>
    </xdr:from>
    <xdr:to>
      <xdr:col>24</xdr:col>
      <xdr:colOff>63500</xdr:colOff>
      <xdr:row>76</xdr:row>
      <xdr:rowOff>141263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21570"/>
          <a:ext cx="838200" cy="4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91370</xdr:rowOff>
    </xdr:from>
    <xdr:to>
      <xdr:col>19</xdr:col>
      <xdr:colOff>177800</xdr:colOff>
      <xdr:row>77</xdr:row>
      <xdr:rowOff>13112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121570"/>
          <a:ext cx="889000" cy="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149110</xdr:rowOff>
    </xdr:from>
    <xdr:to>
      <xdr:col>15</xdr:col>
      <xdr:colOff>50800</xdr:colOff>
      <xdr:row>77</xdr:row>
      <xdr:rowOff>13112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007860"/>
          <a:ext cx="889000" cy="20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149110</xdr:rowOff>
    </xdr:from>
    <xdr:to>
      <xdr:col>10</xdr:col>
      <xdr:colOff>114300</xdr:colOff>
      <xdr:row>77</xdr:row>
      <xdr:rowOff>44811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007860"/>
          <a:ext cx="889000" cy="2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90463</xdr:rowOff>
    </xdr:from>
    <xdr:to>
      <xdr:col>24</xdr:col>
      <xdr:colOff>114300</xdr:colOff>
      <xdr:row>77</xdr:row>
      <xdr:rowOff>20613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113340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40570</xdr:rowOff>
    </xdr:from>
    <xdr:to>
      <xdr:col>20</xdr:col>
      <xdr:colOff>38100</xdr:colOff>
      <xdr:row>76</xdr:row>
      <xdr:rowOff>142170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158697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133762</xdr:rowOff>
    </xdr:from>
    <xdr:to>
      <xdr:col>15</xdr:col>
      <xdr:colOff>101600</xdr:colOff>
      <xdr:row>77</xdr:row>
      <xdr:rowOff>63912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80439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98311</xdr:rowOff>
    </xdr:from>
    <xdr:to>
      <xdr:col>10</xdr:col>
      <xdr:colOff>165100</xdr:colOff>
      <xdr:row>76</xdr:row>
      <xdr:rowOff>28460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957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44988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7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165461</xdr:rowOff>
    </xdr:from>
    <xdr:to>
      <xdr:col>6</xdr:col>
      <xdr:colOff>38100</xdr:colOff>
      <xdr:row>77</xdr:row>
      <xdr:rowOff>95611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112138</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128243</xdr:rowOff>
    </xdr:from>
    <xdr:to>
      <xdr:col>24</xdr:col>
      <xdr:colOff>63500</xdr:colOff>
      <xdr:row>95</xdr:row>
      <xdr:rowOff>146128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415993"/>
          <a:ext cx="8382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35953</xdr:rowOff>
    </xdr:from>
    <xdr:to>
      <xdr:col>19</xdr:col>
      <xdr:colOff>177800</xdr:colOff>
      <xdr:row>95</xdr:row>
      <xdr:rowOff>128243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23703"/>
          <a:ext cx="889000" cy="9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35953</xdr:rowOff>
    </xdr:from>
    <xdr:to>
      <xdr:col>15</xdr:col>
      <xdr:colOff>50800</xdr:colOff>
      <xdr:row>96</xdr:row>
      <xdr:rowOff>158857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23703"/>
          <a:ext cx="889000" cy="29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158857</xdr:rowOff>
    </xdr:from>
    <xdr:to>
      <xdr:col>10</xdr:col>
      <xdr:colOff>114300</xdr:colOff>
      <xdr:row>97</xdr:row>
      <xdr:rowOff>54294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18057"/>
          <a:ext cx="889000" cy="6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18373</xdr:rowOff>
    </xdr:from>
    <xdr:to>
      <xdr:col>10</xdr:col>
      <xdr:colOff>165100</xdr:colOff>
      <xdr:row>97</xdr:row>
      <xdr:rowOff>119973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29355</xdr:rowOff>
    </xdr:from>
    <xdr:to>
      <xdr:col>6</xdr:col>
      <xdr:colOff>38100</xdr:colOff>
      <xdr:row>97</xdr:row>
      <xdr:rowOff>130955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6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122082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5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95328</xdr:rowOff>
    </xdr:from>
    <xdr:to>
      <xdr:col>24</xdr:col>
      <xdr:colOff>114300</xdr:colOff>
      <xdr:row>96</xdr:row>
      <xdr:rowOff>25478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8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118205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3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77443</xdr:rowOff>
    </xdr:from>
    <xdr:to>
      <xdr:col>20</xdr:col>
      <xdr:colOff>38100</xdr:colOff>
      <xdr:row>96</xdr:row>
      <xdr:rowOff>7593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6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24120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4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156603</xdr:rowOff>
    </xdr:from>
    <xdr:to>
      <xdr:col>15</xdr:col>
      <xdr:colOff>101600</xdr:colOff>
      <xdr:row>95</xdr:row>
      <xdr:rowOff>86753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103280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4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108057</xdr:rowOff>
    </xdr:from>
    <xdr:to>
      <xdr:col>10</xdr:col>
      <xdr:colOff>165100</xdr:colOff>
      <xdr:row>97</xdr:row>
      <xdr:rowOff>38207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54734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3494</xdr:rowOff>
    </xdr:from>
    <xdr:to>
      <xdr:col>6</xdr:col>
      <xdr:colOff>38100</xdr:colOff>
      <xdr:row>97</xdr:row>
      <xdr:rowOff>105094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121621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151280</xdr:rowOff>
    </xdr:from>
    <xdr:to>
      <xdr:col>55</xdr:col>
      <xdr:colOff>0</xdr:colOff>
      <xdr:row>35</xdr:row>
      <xdr:rowOff>158416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52030"/>
          <a:ext cx="8382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158416</xdr:rowOff>
    </xdr:from>
    <xdr:to>
      <xdr:col>50</xdr:col>
      <xdr:colOff>114300</xdr:colOff>
      <xdr:row>36</xdr:row>
      <xdr:rowOff>79666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59166"/>
          <a:ext cx="889000" cy="9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120507</xdr:rowOff>
    </xdr:from>
    <xdr:to>
      <xdr:col>45</xdr:col>
      <xdr:colOff>177800</xdr:colOff>
      <xdr:row>36</xdr:row>
      <xdr:rowOff>79666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49807"/>
          <a:ext cx="889000" cy="30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120507</xdr:rowOff>
    </xdr:from>
    <xdr:to>
      <xdr:col>41</xdr:col>
      <xdr:colOff>50800</xdr:colOff>
      <xdr:row>36</xdr:row>
      <xdr:rowOff>138916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49807"/>
          <a:ext cx="889000" cy="36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166543</xdr:rowOff>
    </xdr:from>
    <xdr:to>
      <xdr:col>41</xdr:col>
      <xdr:colOff>101600</xdr:colOff>
      <xdr:row>34</xdr:row>
      <xdr:rowOff>96693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2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113220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9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72777</xdr:rowOff>
    </xdr:from>
    <xdr:to>
      <xdr:col>36</xdr:col>
      <xdr:colOff>165100</xdr:colOff>
      <xdr:row>37</xdr:row>
      <xdr:rowOff>2927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4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19454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2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100480</xdr:rowOff>
    </xdr:from>
    <xdr:to>
      <xdr:col>55</xdr:col>
      <xdr:colOff>50800</xdr:colOff>
      <xdr:row>36</xdr:row>
      <xdr:rowOff>30630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123357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107616</xdr:rowOff>
    </xdr:from>
    <xdr:to>
      <xdr:col>50</xdr:col>
      <xdr:colOff>165100</xdr:colOff>
      <xdr:row>36</xdr:row>
      <xdr:rowOff>37766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54293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8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28866</xdr:rowOff>
    </xdr:from>
    <xdr:to>
      <xdr:col>46</xdr:col>
      <xdr:colOff>38100</xdr:colOff>
      <xdr:row>36</xdr:row>
      <xdr:rowOff>130466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146993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69707</xdr:rowOff>
    </xdr:from>
    <xdr:to>
      <xdr:col>41</xdr:col>
      <xdr:colOff>101600</xdr:colOff>
      <xdr:row>34</xdr:row>
      <xdr:rowOff>171307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162434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9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88116</xdr:rowOff>
    </xdr:from>
    <xdr:to>
      <xdr:col>36</xdr:col>
      <xdr:colOff>165100</xdr:colOff>
      <xdr:row>37</xdr:row>
      <xdr:rowOff>18266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9393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99510</xdr:rowOff>
    </xdr:from>
    <xdr:to>
      <xdr:col>55</xdr:col>
      <xdr:colOff>0</xdr:colOff>
      <xdr:row>58</xdr:row>
      <xdr:rowOff>99977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43610"/>
          <a:ext cx="8382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98367</xdr:rowOff>
    </xdr:from>
    <xdr:to>
      <xdr:col>50</xdr:col>
      <xdr:colOff>114300</xdr:colOff>
      <xdr:row>58</xdr:row>
      <xdr:rowOff>99977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42467"/>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68946</xdr:rowOff>
    </xdr:from>
    <xdr:to>
      <xdr:col>45</xdr:col>
      <xdr:colOff>177800</xdr:colOff>
      <xdr:row>58</xdr:row>
      <xdr:rowOff>98367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13046"/>
          <a:ext cx="889000" cy="2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68946</xdr:rowOff>
    </xdr:from>
    <xdr:to>
      <xdr:col>41</xdr:col>
      <xdr:colOff>50800</xdr:colOff>
      <xdr:row>58</xdr:row>
      <xdr:rowOff>99803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3046"/>
          <a:ext cx="889000" cy="3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168821</xdr:rowOff>
    </xdr:from>
    <xdr:to>
      <xdr:col>41</xdr:col>
      <xdr:colOff>101600</xdr:colOff>
      <xdr:row>58</xdr:row>
      <xdr:rowOff>98971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41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115498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1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1907</xdr:rowOff>
    </xdr:from>
    <xdr:to>
      <xdr:col>36</xdr:col>
      <xdr:colOff>165100</xdr:colOff>
      <xdr:row>58</xdr:row>
      <xdr:rowOff>103507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120034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2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48710</xdr:rowOff>
    </xdr:from>
    <xdr:to>
      <xdr:col>55</xdr:col>
      <xdr:colOff>50800</xdr:colOff>
      <xdr:row>58</xdr:row>
      <xdr:rowOff>150310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49177</xdr:rowOff>
    </xdr:from>
    <xdr:to>
      <xdr:col>50</xdr:col>
      <xdr:colOff>165100</xdr:colOff>
      <xdr:row>58</xdr:row>
      <xdr:rowOff>150777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141904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47567</xdr:rowOff>
    </xdr:from>
    <xdr:to>
      <xdr:col>46</xdr:col>
      <xdr:colOff>38100</xdr:colOff>
      <xdr:row>58</xdr:row>
      <xdr:rowOff>149167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140294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18146</xdr:rowOff>
    </xdr:from>
    <xdr:to>
      <xdr:col>41</xdr:col>
      <xdr:colOff>101600</xdr:colOff>
      <xdr:row>58</xdr:row>
      <xdr:rowOff>119746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110873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49003</xdr:rowOff>
    </xdr:from>
    <xdr:to>
      <xdr:col>36</xdr:col>
      <xdr:colOff>165100</xdr:colOff>
      <xdr:row>58</xdr:row>
      <xdr:rowOff>150603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141730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119859</xdr:rowOff>
    </xdr:from>
    <xdr:to>
      <xdr:col>45</xdr:col>
      <xdr:colOff>177800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92959"/>
          <a:ext cx="889000" cy="1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119859</xdr:rowOff>
    </xdr:from>
    <xdr:to>
      <xdr:col>41</xdr:col>
      <xdr:colOff>50800</xdr:colOff>
      <xdr:row>78</xdr:row>
      <xdr:rowOff>138878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2959"/>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67712</xdr:rowOff>
    </xdr:from>
    <xdr:to>
      <xdr:col>41</xdr:col>
      <xdr:colOff>101600</xdr:colOff>
      <xdr:row>78</xdr:row>
      <xdr:rowOff>169312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14389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68997</xdr:rowOff>
    </xdr:from>
    <xdr:to>
      <xdr:col>36</xdr:col>
      <xdr:colOff>165100</xdr:colOff>
      <xdr:row>78</xdr:row>
      <xdr:rowOff>170597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15674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69059</xdr:rowOff>
    </xdr:from>
    <xdr:to>
      <xdr:col>41</xdr:col>
      <xdr:colOff>101600</xdr:colOff>
      <xdr:row>78</xdr:row>
      <xdr:rowOff>170659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161786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3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88078</xdr:rowOff>
    </xdr:from>
    <xdr:to>
      <xdr:col>36</xdr:col>
      <xdr:colOff>165100</xdr:colOff>
      <xdr:row>79</xdr:row>
      <xdr:rowOff>18228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9355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7869</xdr:rowOff>
    </xdr:from>
    <xdr:to>
      <xdr:col>55</xdr:col>
      <xdr:colOff>0</xdr:colOff>
      <xdr:row>98</xdr:row>
      <xdr:rowOff>11543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9969"/>
          <a:ext cx="8382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4477</xdr:rowOff>
    </xdr:from>
    <xdr:to>
      <xdr:col>50</xdr:col>
      <xdr:colOff>114300</xdr:colOff>
      <xdr:row>98</xdr:row>
      <xdr:rowOff>11543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06577"/>
          <a:ext cx="889000" cy="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100096</xdr:rowOff>
    </xdr:from>
    <xdr:to>
      <xdr:col>45</xdr:col>
      <xdr:colOff>177800</xdr:colOff>
      <xdr:row>98</xdr:row>
      <xdr:rowOff>4477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30746"/>
          <a:ext cx="889000" cy="7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100096</xdr:rowOff>
    </xdr:from>
    <xdr:to>
      <xdr:col>41</xdr:col>
      <xdr:colOff>50800</xdr:colOff>
      <xdr:row>98</xdr:row>
      <xdr:rowOff>13934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30746"/>
          <a:ext cx="889000" cy="8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158476</xdr:rowOff>
    </xdr:from>
    <xdr:to>
      <xdr:col>41</xdr:col>
      <xdr:colOff>101600</xdr:colOff>
      <xdr:row>97</xdr:row>
      <xdr:rowOff>88626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1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105153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39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22828</xdr:rowOff>
    </xdr:from>
    <xdr:to>
      <xdr:col>36</xdr:col>
      <xdr:colOff>165100</xdr:colOff>
      <xdr:row>97</xdr:row>
      <xdr:rowOff>124428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140955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42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128519</xdr:rowOff>
    </xdr:from>
    <xdr:to>
      <xdr:col>55</xdr:col>
      <xdr:colOff>50800</xdr:colOff>
      <xdr:row>98</xdr:row>
      <xdr:rowOff>58669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106946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132193</xdr:rowOff>
    </xdr:from>
    <xdr:to>
      <xdr:col>50</xdr:col>
      <xdr:colOff>165100</xdr:colOff>
      <xdr:row>98</xdr:row>
      <xdr:rowOff>62343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78870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125127</xdr:rowOff>
    </xdr:from>
    <xdr:to>
      <xdr:col>46</xdr:col>
      <xdr:colOff>38100</xdr:colOff>
      <xdr:row>98</xdr:row>
      <xdr:rowOff>55277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71804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49296</xdr:rowOff>
    </xdr:from>
    <xdr:to>
      <xdr:col>41</xdr:col>
      <xdr:colOff>101600</xdr:colOff>
      <xdr:row>97</xdr:row>
      <xdr:rowOff>150896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142023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77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134584</xdr:rowOff>
    </xdr:from>
    <xdr:to>
      <xdr:col>36</xdr:col>
      <xdr:colOff>165100</xdr:colOff>
      <xdr:row>98</xdr:row>
      <xdr:rowOff>64734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55861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5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98030</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84580"/>
          <a:ext cx="8382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95276</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1826"/>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19231</xdr:rowOff>
    </xdr:from>
    <xdr:to>
      <xdr:col>72</xdr:col>
      <xdr:colOff>38100</xdr:colOff>
      <xdr:row>38</xdr:row>
      <xdr:rowOff>120831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137358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40001</xdr:rowOff>
    </xdr:from>
    <xdr:to>
      <xdr:col>67</xdr:col>
      <xdr:colOff>101600</xdr:colOff>
      <xdr:row>38</xdr:row>
      <xdr:rowOff>141601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5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158128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47230</xdr:rowOff>
    </xdr:from>
    <xdr:to>
      <xdr:col>85</xdr:col>
      <xdr:colOff>177800</xdr:colOff>
      <xdr:row>39</xdr:row>
      <xdr:rowOff>148830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133607</xdr:rowOff>
    </xdr:from>
    <xdr:ext cx="313932"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8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44476</xdr:rowOff>
    </xdr:from>
    <xdr:to>
      <xdr:col>67</xdr:col>
      <xdr:colOff>101600</xdr:colOff>
      <xdr:row>39</xdr:row>
      <xdr:rowOff>146076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137203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131931</xdr:rowOff>
    </xdr:from>
    <xdr:to>
      <xdr:col>85</xdr:col>
      <xdr:colOff>127000</xdr:colOff>
      <xdr:row>76</xdr:row>
      <xdr:rowOff>168061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62131"/>
          <a:ext cx="838200" cy="3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168061</xdr:rowOff>
    </xdr:from>
    <xdr:to>
      <xdr:col>81</xdr:col>
      <xdr:colOff>50800</xdr:colOff>
      <xdr:row>77</xdr:row>
      <xdr:rowOff>22230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98261"/>
          <a:ext cx="8890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22230</xdr:rowOff>
    </xdr:from>
    <xdr:to>
      <xdr:col>76</xdr:col>
      <xdr:colOff>114300</xdr:colOff>
      <xdr:row>77</xdr:row>
      <xdr:rowOff>27198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23880"/>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27198</xdr:rowOff>
    </xdr:from>
    <xdr:to>
      <xdr:col>71</xdr:col>
      <xdr:colOff>177800</xdr:colOff>
      <xdr:row>77</xdr:row>
      <xdr:rowOff>42218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28848"/>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81131</xdr:rowOff>
    </xdr:from>
    <xdr:to>
      <xdr:col>85</xdr:col>
      <xdr:colOff>177800</xdr:colOff>
      <xdr:row>77</xdr:row>
      <xdr:rowOff>11281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104008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6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117261</xdr:rowOff>
    </xdr:from>
    <xdr:to>
      <xdr:col>81</xdr:col>
      <xdr:colOff>101600</xdr:colOff>
      <xdr:row>77</xdr:row>
      <xdr:rowOff>47411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63939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2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142880</xdr:rowOff>
    </xdr:from>
    <xdr:to>
      <xdr:col>76</xdr:col>
      <xdr:colOff>165100</xdr:colOff>
      <xdr:row>77</xdr:row>
      <xdr:rowOff>73030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89557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9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147848</xdr:rowOff>
    </xdr:from>
    <xdr:to>
      <xdr:col>72</xdr:col>
      <xdr:colOff>38100</xdr:colOff>
      <xdr:row>77</xdr:row>
      <xdr:rowOff>77998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69125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162868</xdr:rowOff>
    </xdr:from>
    <xdr:to>
      <xdr:col>67</xdr:col>
      <xdr:colOff>101600</xdr:colOff>
      <xdr:row>77</xdr:row>
      <xdr:rowOff>93018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84145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28266</xdr:rowOff>
    </xdr:from>
    <xdr:to>
      <xdr:col>85</xdr:col>
      <xdr:colOff>127000</xdr:colOff>
      <xdr:row>98</xdr:row>
      <xdr:rowOff>28715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30366"/>
          <a:ext cx="8382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28266</xdr:rowOff>
    </xdr:from>
    <xdr:to>
      <xdr:col>81</xdr:col>
      <xdr:colOff>50800</xdr:colOff>
      <xdr:row>98</xdr:row>
      <xdr:rowOff>42063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30366"/>
          <a:ext cx="8890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42063</xdr:rowOff>
    </xdr:from>
    <xdr:to>
      <xdr:col>76</xdr:col>
      <xdr:colOff>114300</xdr:colOff>
      <xdr:row>98</xdr:row>
      <xdr:rowOff>49750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44163"/>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49750</xdr:rowOff>
    </xdr:from>
    <xdr:to>
      <xdr:col>71</xdr:col>
      <xdr:colOff>177800</xdr:colOff>
      <xdr:row>98</xdr:row>
      <xdr:rowOff>96385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51850"/>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149365</xdr:rowOff>
    </xdr:from>
    <xdr:to>
      <xdr:col>85</xdr:col>
      <xdr:colOff>177800</xdr:colOff>
      <xdr:row>98</xdr:row>
      <xdr:rowOff>79515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148916</xdr:rowOff>
    </xdr:from>
    <xdr:to>
      <xdr:col>81</xdr:col>
      <xdr:colOff>101600</xdr:colOff>
      <xdr:row>98</xdr:row>
      <xdr:rowOff>79066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70193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162713</xdr:rowOff>
    </xdr:from>
    <xdr:to>
      <xdr:col>76</xdr:col>
      <xdr:colOff>165100</xdr:colOff>
      <xdr:row>98</xdr:row>
      <xdr:rowOff>92863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83990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8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170400</xdr:rowOff>
    </xdr:from>
    <xdr:to>
      <xdr:col>72</xdr:col>
      <xdr:colOff>38100</xdr:colOff>
      <xdr:row>98</xdr:row>
      <xdr:rowOff>100550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91677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9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45585</xdr:rowOff>
    </xdr:from>
    <xdr:to>
      <xdr:col>67</xdr:col>
      <xdr:colOff>101600</xdr:colOff>
      <xdr:row>98</xdr:row>
      <xdr:rowOff>147185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138312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4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139316</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83416"/>
          <a:ext cx="8382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139316</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083416"/>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62858</xdr:rowOff>
    </xdr:from>
    <xdr:to>
      <xdr:col>102</xdr:col>
      <xdr:colOff>165100</xdr:colOff>
      <xdr:row>58</xdr:row>
      <xdr:rowOff>164458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8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66808</xdr:rowOff>
    </xdr:from>
    <xdr:to>
      <xdr:col>98</xdr:col>
      <xdr:colOff>38100</xdr:colOff>
      <xdr:row>58</xdr:row>
      <xdr:rowOff>168408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1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13485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88516</xdr:rowOff>
    </xdr:from>
    <xdr:to>
      <xdr:col>112</xdr:col>
      <xdr:colOff>38100</xdr:colOff>
      <xdr:row>59</xdr:row>
      <xdr:rowOff>18666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9793</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66333" y="1012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84913</xdr:rowOff>
    </xdr:from>
    <xdr:to>
      <xdr:col>116</xdr:col>
      <xdr:colOff>63500</xdr:colOff>
      <xdr:row>77</xdr:row>
      <xdr:rowOff>94272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86563"/>
          <a:ext cx="8382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147599</xdr:rowOff>
    </xdr:from>
    <xdr:to>
      <xdr:col>111</xdr:col>
      <xdr:colOff>177800</xdr:colOff>
      <xdr:row>77</xdr:row>
      <xdr:rowOff>94272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177799"/>
          <a:ext cx="889000" cy="1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128867</xdr:rowOff>
    </xdr:from>
    <xdr:to>
      <xdr:col>107</xdr:col>
      <xdr:colOff>50800</xdr:colOff>
      <xdr:row>76</xdr:row>
      <xdr:rowOff>147599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59067"/>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128766</xdr:rowOff>
    </xdr:from>
    <xdr:to>
      <xdr:col>102</xdr:col>
      <xdr:colOff>114300</xdr:colOff>
      <xdr:row>76</xdr:row>
      <xdr:rowOff>128867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58966"/>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74511</xdr:rowOff>
    </xdr:from>
    <xdr:to>
      <xdr:col>102</xdr:col>
      <xdr:colOff>165100</xdr:colOff>
      <xdr:row>76</xdr:row>
      <xdr:rowOff>4660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21188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40805</xdr:rowOff>
    </xdr:from>
    <xdr:to>
      <xdr:col>98</xdr:col>
      <xdr:colOff>38100</xdr:colOff>
      <xdr:row>75</xdr:row>
      <xdr:rowOff>142405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158932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34113</xdr:rowOff>
    </xdr:from>
    <xdr:to>
      <xdr:col>116</xdr:col>
      <xdr:colOff>114300</xdr:colOff>
      <xdr:row>77</xdr:row>
      <xdr:rowOff>135713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12540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2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43472</xdr:rowOff>
    </xdr:from>
    <xdr:to>
      <xdr:col>112</xdr:col>
      <xdr:colOff>38100</xdr:colOff>
      <xdr:row>77</xdr:row>
      <xdr:rowOff>145072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136199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96799</xdr:rowOff>
    </xdr:from>
    <xdr:to>
      <xdr:col>107</xdr:col>
      <xdr:colOff>101600</xdr:colOff>
      <xdr:row>77</xdr:row>
      <xdr:rowOff>26949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18076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1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78067</xdr:rowOff>
    </xdr:from>
    <xdr:to>
      <xdr:col>102</xdr:col>
      <xdr:colOff>165100</xdr:colOff>
      <xdr:row>77</xdr:row>
      <xdr:rowOff>8217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170794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77966</xdr:rowOff>
    </xdr:from>
    <xdr:to>
      <xdr:col>98</xdr:col>
      <xdr:colOff>38100</xdr:colOff>
      <xdr:row>77</xdr:row>
      <xdr:rowOff>8116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0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170693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歳出決算総額は、住民１人当たり９</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３千円となっている。普通建設事業費・積立金は類似団体平均と比べて低い水準にある。</a:t>
          </a:r>
          <a:endParaRPr lang="ja-JP" altLang="ja-JP" sz="1400">
            <a:effectLst/>
          </a:endParaRPr>
        </a:p>
        <a:p>
          <a:r>
            <a:rPr kumimoji="1" lang="ja-JP" altLang="ja-JP" sz="1100">
              <a:solidFill>
                <a:schemeClr val="dk1"/>
              </a:solidFill>
              <a:effectLst/>
              <a:latin typeface="+mn-lt"/>
              <a:ea typeface="+mn-ea"/>
              <a:cs typeface="+mn-cs"/>
            </a:rPr>
            <a:t>人件費、維持補修費は、類似団体と比較して、１人当たりのコストが高い状況になっている。これは、会計年度任用職員（地域おこし協力隊含む）や公共施設の増加によるものである。</a:t>
          </a:r>
          <a:endParaRPr lang="ja-JP" altLang="ja-JP" sz="1400">
            <a:effectLst/>
          </a:endParaRPr>
        </a:p>
        <a:p>
          <a:r>
            <a:rPr kumimoji="1" lang="ja-JP" altLang="ja-JP" sz="1100">
              <a:solidFill>
                <a:schemeClr val="dk1"/>
              </a:solidFill>
              <a:effectLst/>
              <a:latin typeface="+mn-lt"/>
              <a:ea typeface="+mn-ea"/>
              <a:cs typeface="+mn-cs"/>
            </a:rPr>
            <a:t>このため、公共施設等総合管理計画等に基づき、事業の取捨選択を徹底していくことで、事業費の減少を目指すこととしている。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6,585
6,561
139.42
6,503,908
6,278,094
220,212
3,488,260
5,605,169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114881</xdr:rowOff>
    </xdr:from>
    <xdr:to>
      <xdr:col>24</xdr:col>
      <xdr:colOff>63500</xdr:colOff>
      <xdr:row>36</xdr:row>
      <xdr:rowOff>138230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87081"/>
          <a:ext cx="8382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138230</xdr:rowOff>
    </xdr:from>
    <xdr:to>
      <xdr:col>19</xdr:col>
      <xdr:colOff>177800</xdr:colOff>
      <xdr:row>37</xdr:row>
      <xdr:rowOff>39769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10430"/>
          <a:ext cx="8890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160601</xdr:rowOff>
    </xdr:from>
    <xdr:to>
      <xdr:col>15</xdr:col>
      <xdr:colOff>50800</xdr:colOff>
      <xdr:row>37</xdr:row>
      <xdr:rowOff>39769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3280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160601</xdr:rowOff>
    </xdr:from>
    <xdr:to>
      <xdr:col>10</xdr:col>
      <xdr:colOff>114300</xdr:colOff>
      <xdr:row>37</xdr:row>
      <xdr:rowOff>25890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32801"/>
          <a:ext cx="8890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64407</xdr:rowOff>
    </xdr:from>
    <xdr:to>
      <xdr:col>10</xdr:col>
      <xdr:colOff>165100</xdr:colOff>
      <xdr:row>35</xdr:row>
      <xdr:rowOff>166007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11084</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159113</xdr:rowOff>
    </xdr:from>
    <xdr:to>
      <xdr:col>6</xdr:col>
      <xdr:colOff>38100</xdr:colOff>
      <xdr:row>35</xdr:row>
      <xdr:rowOff>89263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105790</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64081</xdr:rowOff>
    </xdr:from>
    <xdr:to>
      <xdr:col>24</xdr:col>
      <xdr:colOff>114300</xdr:colOff>
      <xdr:row>36</xdr:row>
      <xdr:rowOff>165681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42508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87430</xdr:rowOff>
    </xdr:from>
    <xdr:to>
      <xdr:col>20</xdr:col>
      <xdr:colOff>38100</xdr:colOff>
      <xdr:row>37</xdr:row>
      <xdr:rowOff>17580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8707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160419</xdr:rowOff>
    </xdr:from>
    <xdr:to>
      <xdr:col>15</xdr:col>
      <xdr:colOff>101600</xdr:colOff>
      <xdr:row>37</xdr:row>
      <xdr:rowOff>90569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81696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2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109801</xdr:rowOff>
    </xdr:from>
    <xdr:to>
      <xdr:col>10</xdr:col>
      <xdr:colOff>165100</xdr:colOff>
      <xdr:row>37</xdr:row>
      <xdr:rowOff>39951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8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31078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7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146540</xdr:rowOff>
    </xdr:from>
    <xdr:to>
      <xdr:col>6</xdr:col>
      <xdr:colOff>38100</xdr:colOff>
      <xdr:row>37</xdr:row>
      <xdr:rowOff>76690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1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67817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1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82229</xdr:rowOff>
    </xdr:from>
    <xdr:to>
      <xdr:col>24</xdr:col>
      <xdr:colOff>63500</xdr:colOff>
      <xdr:row>58</xdr:row>
      <xdr:rowOff>108126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26329"/>
          <a:ext cx="8382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58009</xdr:rowOff>
    </xdr:from>
    <xdr:to>
      <xdr:col>19</xdr:col>
      <xdr:colOff>177800</xdr:colOff>
      <xdr:row>58</xdr:row>
      <xdr:rowOff>82229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02109"/>
          <a:ext cx="889000" cy="2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120050</xdr:rowOff>
    </xdr:from>
    <xdr:to>
      <xdr:col>15</xdr:col>
      <xdr:colOff>50800</xdr:colOff>
      <xdr:row>58</xdr:row>
      <xdr:rowOff>58009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92700"/>
          <a:ext cx="889000" cy="10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120050</xdr:rowOff>
    </xdr:from>
    <xdr:to>
      <xdr:col>10</xdr:col>
      <xdr:colOff>114300</xdr:colOff>
      <xdr:row>58</xdr:row>
      <xdr:rowOff>132166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92700"/>
          <a:ext cx="889000" cy="1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22604</xdr:rowOff>
    </xdr:from>
    <xdr:to>
      <xdr:col>10</xdr:col>
      <xdr:colOff>165100</xdr:colOff>
      <xdr:row>57</xdr:row>
      <xdr:rowOff>124204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9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140731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57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8450</xdr:rowOff>
    </xdr:from>
    <xdr:to>
      <xdr:col>6</xdr:col>
      <xdr:colOff>38100</xdr:colOff>
      <xdr:row>58</xdr:row>
      <xdr:rowOff>110050</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126577</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2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57326</xdr:rowOff>
    </xdr:from>
    <xdr:to>
      <xdr:col>24</xdr:col>
      <xdr:colOff>114300</xdr:colOff>
      <xdr:row>58</xdr:row>
      <xdr:rowOff>158926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143703</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31429</xdr:rowOff>
    </xdr:from>
    <xdr:to>
      <xdr:col>20</xdr:col>
      <xdr:colOff>38100</xdr:colOff>
      <xdr:row>58</xdr:row>
      <xdr:rowOff>133029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7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124156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6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7209</xdr:rowOff>
    </xdr:from>
    <xdr:to>
      <xdr:col>15</xdr:col>
      <xdr:colOff>101600</xdr:colOff>
      <xdr:row>58</xdr:row>
      <xdr:rowOff>108809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99936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4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69250</xdr:rowOff>
    </xdr:from>
    <xdr:to>
      <xdr:col>10</xdr:col>
      <xdr:colOff>165100</xdr:colOff>
      <xdr:row>57</xdr:row>
      <xdr:rowOff>170850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161977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3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81366</xdr:rowOff>
    </xdr:from>
    <xdr:to>
      <xdr:col>6</xdr:col>
      <xdr:colOff>38100</xdr:colOff>
      <xdr:row>59</xdr:row>
      <xdr:rowOff>11516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2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2643</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1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12503</xdr:rowOff>
    </xdr:from>
    <xdr:to>
      <xdr:col>24</xdr:col>
      <xdr:colOff>63500</xdr:colOff>
      <xdr:row>76</xdr:row>
      <xdr:rowOff>22036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42703"/>
          <a:ext cx="8382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22036</xdr:rowOff>
    </xdr:from>
    <xdr:to>
      <xdr:col>19</xdr:col>
      <xdr:colOff>177800</xdr:colOff>
      <xdr:row>76</xdr:row>
      <xdr:rowOff>84029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52236"/>
          <a:ext cx="889000" cy="6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84029</xdr:rowOff>
    </xdr:from>
    <xdr:to>
      <xdr:col>15</xdr:col>
      <xdr:colOff>50800</xdr:colOff>
      <xdr:row>76</xdr:row>
      <xdr:rowOff>156549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14229"/>
          <a:ext cx="889000" cy="7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156549</xdr:rowOff>
    </xdr:from>
    <xdr:to>
      <xdr:col>10</xdr:col>
      <xdr:colOff>114300</xdr:colOff>
      <xdr:row>77</xdr:row>
      <xdr:rowOff>57872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86749"/>
          <a:ext cx="889000" cy="7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111429</xdr:rowOff>
    </xdr:from>
    <xdr:to>
      <xdr:col>10</xdr:col>
      <xdr:colOff>165100</xdr:colOff>
      <xdr:row>77</xdr:row>
      <xdr:rowOff>41579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32706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154184</xdr:rowOff>
    </xdr:from>
    <xdr:to>
      <xdr:col>6</xdr:col>
      <xdr:colOff>38100</xdr:colOff>
      <xdr:row>77</xdr:row>
      <xdr:rowOff>84334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100861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5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133153</xdr:rowOff>
    </xdr:from>
    <xdr:to>
      <xdr:col>24</xdr:col>
      <xdr:colOff>114300</xdr:colOff>
      <xdr:row>76</xdr:row>
      <xdr:rowOff>63303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156030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4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142686</xdr:rowOff>
    </xdr:from>
    <xdr:to>
      <xdr:col>20</xdr:col>
      <xdr:colOff>38100</xdr:colOff>
      <xdr:row>76</xdr:row>
      <xdr:rowOff>72836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89363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7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33229</xdr:rowOff>
    </xdr:from>
    <xdr:to>
      <xdr:col>15</xdr:col>
      <xdr:colOff>101600</xdr:colOff>
      <xdr:row>76</xdr:row>
      <xdr:rowOff>134829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151355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3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105749</xdr:rowOff>
    </xdr:from>
    <xdr:to>
      <xdr:col>10</xdr:col>
      <xdr:colOff>165100</xdr:colOff>
      <xdr:row>77</xdr:row>
      <xdr:rowOff>35899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52425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1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7072</xdr:rowOff>
    </xdr:from>
    <xdr:to>
      <xdr:col>6</xdr:col>
      <xdr:colOff>38100</xdr:colOff>
      <xdr:row>77</xdr:row>
      <xdr:rowOff>108672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99799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0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115422</xdr:rowOff>
    </xdr:from>
    <xdr:to>
      <xdr:col>24</xdr:col>
      <xdr:colOff>63500</xdr:colOff>
      <xdr:row>98</xdr:row>
      <xdr:rowOff>115522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7522"/>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115522</xdr:rowOff>
    </xdr:from>
    <xdr:to>
      <xdr:col>19</xdr:col>
      <xdr:colOff>177800</xdr:colOff>
      <xdr:row>98</xdr:row>
      <xdr:rowOff>115787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7622"/>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115787</xdr:rowOff>
    </xdr:from>
    <xdr:to>
      <xdr:col>15</xdr:col>
      <xdr:colOff>50800</xdr:colOff>
      <xdr:row>98</xdr:row>
      <xdr:rowOff>120921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7887"/>
          <a:ext cx="889000" cy="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120921</xdr:rowOff>
    </xdr:from>
    <xdr:to>
      <xdr:col>10</xdr:col>
      <xdr:colOff>114300</xdr:colOff>
      <xdr:row>98</xdr:row>
      <xdr:rowOff>123571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3021"/>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46856</xdr:rowOff>
    </xdr:from>
    <xdr:to>
      <xdr:col>10</xdr:col>
      <xdr:colOff>165100</xdr:colOff>
      <xdr:row>98</xdr:row>
      <xdr:rowOff>148456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4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48696</xdr:rowOff>
    </xdr:from>
    <xdr:to>
      <xdr:col>6</xdr:col>
      <xdr:colOff>38100</xdr:colOff>
      <xdr:row>98</xdr:row>
      <xdr:rowOff>150296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166823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64622</xdr:rowOff>
    </xdr:from>
    <xdr:to>
      <xdr:col>24</xdr:col>
      <xdr:colOff>114300</xdr:colOff>
      <xdr:row>98</xdr:row>
      <xdr:rowOff>166222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64722</xdr:rowOff>
    </xdr:from>
    <xdr:to>
      <xdr:col>20</xdr:col>
      <xdr:colOff>38100</xdr:colOff>
      <xdr:row>98</xdr:row>
      <xdr:rowOff>166322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157449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64987</xdr:rowOff>
    </xdr:from>
    <xdr:to>
      <xdr:col>15</xdr:col>
      <xdr:colOff>101600</xdr:colOff>
      <xdr:row>98</xdr:row>
      <xdr:rowOff>166587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157714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70121</xdr:rowOff>
    </xdr:from>
    <xdr:to>
      <xdr:col>10</xdr:col>
      <xdr:colOff>165100</xdr:colOff>
      <xdr:row>99</xdr:row>
      <xdr:rowOff>271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162848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72771</xdr:rowOff>
    </xdr:from>
    <xdr:to>
      <xdr:col>6</xdr:col>
      <xdr:colOff>38100</xdr:colOff>
      <xdr:row>99</xdr:row>
      <xdr:rowOff>2921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165498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146958</xdr:rowOff>
    </xdr:from>
    <xdr:to>
      <xdr:col>55</xdr:col>
      <xdr:colOff>0</xdr:colOff>
      <xdr:row>38</xdr:row>
      <xdr:rowOff>20200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90608"/>
          <a:ext cx="8382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146958</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90608"/>
          <a:ext cx="889000" cy="4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122675</xdr:rowOff>
    </xdr:from>
    <xdr:to>
      <xdr:col>41</xdr:col>
      <xdr:colOff>101600</xdr:colOff>
      <xdr:row>38</xdr:row>
      <xdr:rowOff>52825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69352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1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117075</xdr:rowOff>
    </xdr:from>
    <xdr:to>
      <xdr:col>36</xdr:col>
      <xdr:colOff>165100</xdr:colOff>
      <xdr:row>38</xdr:row>
      <xdr:rowOff>47225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63752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35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140850</xdr:rowOff>
    </xdr:from>
    <xdr:to>
      <xdr:col>55</xdr:col>
      <xdr:colOff>50800</xdr:colOff>
      <xdr:row>38</xdr:row>
      <xdr:rowOff>71000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96158</xdr:rowOff>
    </xdr:from>
    <xdr:to>
      <xdr:col>50</xdr:col>
      <xdr:colOff>165100</xdr:colOff>
      <xdr:row>38</xdr:row>
      <xdr:rowOff>26308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17435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32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53056</xdr:rowOff>
    </xdr:from>
    <xdr:to>
      <xdr:col>55</xdr:col>
      <xdr:colOff>0</xdr:colOff>
      <xdr:row>55</xdr:row>
      <xdr:rowOff>82198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482806"/>
          <a:ext cx="838200" cy="2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82198</xdr:rowOff>
    </xdr:from>
    <xdr:to>
      <xdr:col>50</xdr:col>
      <xdr:colOff>114300</xdr:colOff>
      <xdr:row>56</xdr:row>
      <xdr:rowOff>17211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11948"/>
          <a:ext cx="8890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170045</xdr:rowOff>
    </xdr:from>
    <xdr:to>
      <xdr:col>45</xdr:col>
      <xdr:colOff>177800</xdr:colOff>
      <xdr:row>56</xdr:row>
      <xdr:rowOff>17211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99795"/>
          <a:ext cx="889000" cy="1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170045</xdr:rowOff>
    </xdr:from>
    <xdr:to>
      <xdr:col>41</xdr:col>
      <xdr:colOff>50800</xdr:colOff>
      <xdr:row>56</xdr:row>
      <xdr:rowOff>30694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599795"/>
          <a:ext cx="889000" cy="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2256</xdr:rowOff>
    </xdr:from>
    <xdr:to>
      <xdr:col>55</xdr:col>
      <xdr:colOff>50800</xdr:colOff>
      <xdr:row>55</xdr:row>
      <xdr:rowOff>103856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25133</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8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31398</xdr:rowOff>
    </xdr:from>
    <xdr:to>
      <xdr:col>50</xdr:col>
      <xdr:colOff>165100</xdr:colOff>
      <xdr:row>55</xdr:row>
      <xdr:rowOff>132998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6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149525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23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137861</xdr:rowOff>
    </xdr:from>
    <xdr:to>
      <xdr:col>46</xdr:col>
      <xdr:colOff>38100</xdr:colOff>
      <xdr:row>56</xdr:row>
      <xdr:rowOff>68011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6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84538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34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119245</xdr:rowOff>
    </xdr:from>
    <xdr:to>
      <xdr:col>41</xdr:col>
      <xdr:colOff>101600</xdr:colOff>
      <xdr:row>56</xdr:row>
      <xdr:rowOff>49395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65922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32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151344</xdr:rowOff>
    </xdr:from>
    <xdr:to>
      <xdr:col>36</xdr:col>
      <xdr:colOff>165100</xdr:colOff>
      <xdr:row>56</xdr:row>
      <xdr:rowOff>81494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72621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148814</xdr:rowOff>
    </xdr:from>
    <xdr:to>
      <xdr:col>55</xdr:col>
      <xdr:colOff>0</xdr:colOff>
      <xdr:row>79</xdr:row>
      <xdr:rowOff>15201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21914"/>
          <a:ext cx="838200" cy="3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162933</xdr:rowOff>
    </xdr:from>
    <xdr:to>
      <xdr:col>50</xdr:col>
      <xdr:colOff>114300</xdr:colOff>
      <xdr:row>79</xdr:row>
      <xdr:rowOff>15201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36033"/>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156745</xdr:rowOff>
    </xdr:from>
    <xdr:to>
      <xdr:col>45</xdr:col>
      <xdr:colOff>177800</xdr:colOff>
      <xdr:row>78</xdr:row>
      <xdr:rowOff>162933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29845"/>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156745</xdr:rowOff>
    </xdr:from>
    <xdr:to>
      <xdr:col>41</xdr:col>
      <xdr:colOff>50800</xdr:colOff>
      <xdr:row>79</xdr:row>
      <xdr:rowOff>8034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29845"/>
          <a:ext cx="889000" cy="2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157842</xdr:rowOff>
    </xdr:from>
    <xdr:to>
      <xdr:col>41</xdr:col>
      <xdr:colOff>101600</xdr:colOff>
      <xdr:row>78</xdr:row>
      <xdr:rowOff>87992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5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98014</xdr:rowOff>
    </xdr:from>
    <xdr:to>
      <xdr:col>55</xdr:col>
      <xdr:colOff>50800</xdr:colOff>
      <xdr:row>79</xdr:row>
      <xdr:rowOff>28164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12941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135851</xdr:rowOff>
    </xdr:from>
    <xdr:to>
      <xdr:col>50</xdr:col>
      <xdr:colOff>165100</xdr:colOff>
      <xdr:row>79</xdr:row>
      <xdr:rowOff>66001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57128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0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112133</xdr:rowOff>
    </xdr:from>
    <xdr:to>
      <xdr:col>46</xdr:col>
      <xdr:colOff>38100</xdr:colOff>
      <xdr:row>79</xdr:row>
      <xdr:rowOff>42283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33410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105945</xdr:rowOff>
    </xdr:from>
    <xdr:to>
      <xdr:col>41</xdr:col>
      <xdr:colOff>101600</xdr:colOff>
      <xdr:row>79</xdr:row>
      <xdr:rowOff>36095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27222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7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128684</xdr:rowOff>
    </xdr:from>
    <xdr:to>
      <xdr:col>36</xdr:col>
      <xdr:colOff>165100</xdr:colOff>
      <xdr:row>79</xdr:row>
      <xdr:rowOff>58834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49961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137643</xdr:rowOff>
    </xdr:from>
    <xdr:to>
      <xdr:col>55</xdr:col>
      <xdr:colOff>0</xdr:colOff>
      <xdr:row>95</xdr:row>
      <xdr:rowOff>145790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25393"/>
          <a:ext cx="8382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145790</xdr:rowOff>
    </xdr:from>
    <xdr:to>
      <xdr:col>50</xdr:col>
      <xdr:colOff>114300</xdr:colOff>
      <xdr:row>96</xdr:row>
      <xdr:rowOff>6646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33540"/>
          <a:ext cx="889000" cy="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60604</xdr:rowOff>
    </xdr:from>
    <xdr:to>
      <xdr:col>45</xdr:col>
      <xdr:colOff>177800</xdr:colOff>
      <xdr:row>96</xdr:row>
      <xdr:rowOff>6646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348354"/>
          <a:ext cx="889000" cy="1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60604</xdr:rowOff>
    </xdr:from>
    <xdr:to>
      <xdr:col>41</xdr:col>
      <xdr:colOff>50800</xdr:colOff>
      <xdr:row>96</xdr:row>
      <xdr:rowOff>20512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48354"/>
          <a:ext cx="889000" cy="13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86843</xdr:rowOff>
    </xdr:from>
    <xdr:to>
      <xdr:col>55</xdr:col>
      <xdr:colOff>50800</xdr:colOff>
      <xdr:row>96</xdr:row>
      <xdr:rowOff>16993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109720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94990</xdr:rowOff>
    </xdr:from>
    <xdr:to>
      <xdr:col>50</xdr:col>
      <xdr:colOff>165100</xdr:colOff>
      <xdr:row>96</xdr:row>
      <xdr:rowOff>25140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41667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5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127296</xdr:rowOff>
    </xdr:from>
    <xdr:to>
      <xdr:col>46</xdr:col>
      <xdr:colOff>38100</xdr:colOff>
      <xdr:row>96</xdr:row>
      <xdr:rowOff>57446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73973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9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xdr:rowOff>
    </xdr:from>
    <xdr:to>
      <xdr:col>41</xdr:col>
      <xdr:colOff>101600</xdr:colOff>
      <xdr:row>95</xdr:row>
      <xdr:rowOff>111404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127931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7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141162</xdr:rowOff>
    </xdr:from>
    <xdr:to>
      <xdr:col>36</xdr:col>
      <xdr:colOff>165100</xdr:colOff>
      <xdr:row>96</xdr:row>
      <xdr:rowOff>71312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87839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20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38299</xdr:rowOff>
    </xdr:from>
    <xdr:to>
      <xdr:col>85</xdr:col>
      <xdr:colOff>127000</xdr:colOff>
      <xdr:row>38</xdr:row>
      <xdr:rowOff>147195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53399"/>
          <a:ext cx="838200" cy="10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38299</xdr:rowOff>
    </xdr:from>
    <xdr:to>
      <xdr:col>81</xdr:col>
      <xdr:colOff>50800</xdr:colOff>
      <xdr:row>38</xdr:row>
      <xdr:rowOff>118277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53399"/>
          <a:ext cx="889000" cy="7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25204</xdr:rowOff>
    </xdr:from>
    <xdr:to>
      <xdr:col>76</xdr:col>
      <xdr:colOff>114300</xdr:colOff>
      <xdr:row>38</xdr:row>
      <xdr:rowOff>118277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4030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25204</xdr:rowOff>
    </xdr:from>
    <xdr:to>
      <xdr:col>71</xdr:col>
      <xdr:colOff>177800</xdr:colOff>
      <xdr:row>38</xdr:row>
      <xdr:rowOff>157955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40304"/>
          <a:ext cx="889000" cy="13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96395</xdr:rowOff>
    </xdr:from>
    <xdr:to>
      <xdr:col>85</xdr:col>
      <xdr:colOff>177800</xdr:colOff>
      <xdr:row>39</xdr:row>
      <xdr:rowOff>26545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74822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8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158949</xdr:rowOff>
    </xdr:from>
    <xdr:to>
      <xdr:col>81</xdr:col>
      <xdr:colOff>101600</xdr:colOff>
      <xdr:row>38</xdr:row>
      <xdr:rowOff>89099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80226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9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67477</xdr:rowOff>
    </xdr:from>
    <xdr:to>
      <xdr:col>76</xdr:col>
      <xdr:colOff>165100</xdr:colOff>
      <xdr:row>38</xdr:row>
      <xdr:rowOff>169077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160204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7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145854</xdr:rowOff>
    </xdr:from>
    <xdr:to>
      <xdr:col>72</xdr:col>
      <xdr:colOff>38100</xdr:colOff>
      <xdr:row>38</xdr:row>
      <xdr:rowOff>76004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67131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107155</xdr:rowOff>
    </xdr:from>
    <xdr:to>
      <xdr:col>67</xdr:col>
      <xdr:colOff>101600</xdr:colOff>
      <xdr:row>39</xdr:row>
      <xdr:rowOff>37305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28432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1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17425</xdr:rowOff>
    </xdr:from>
    <xdr:to>
      <xdr:col>85</xdr:col>
      <xdr:colOff>127000</xdr:colOff>
      <xdr:row>57</xdr:row>
      <xdr:rowOff>59427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90075"/>
          <a:ext cx="838200" cy="4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59427</xdr:rowOff>
    </xdr:from>
    <xdr:to>
      <xdr:col>81</xdr:col>
      <xdr:colOff>50800</xdr:colOff>
      <xdr:row>57</xdr:row>
      <xdr:rowOff>89393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32077"/>
          <a:ext cx="8890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34712</xdr:rowOff>
    </xdr:from>
    <xdr:to>
      <xdr:col>76</xdr:col>
      <xdr:colOff>114300</xdr:colOff>
      <xdr:row>57</xdr:row>
      <xdr:rowOff>89393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07362"/>
          <a:ext cx="8890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26269</xdr:rowOff>
    </xdr:from>
    <xdr:to>
      <xdr:col>71</xdr:col>
      <xdr:colOff>177800</xdr:colOff>
      <xdr:row>57</xdr:row>
      <xdr:rowOff>34712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98919"/>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138075</xdr:rowOff>
    </xdr:from>
    <xdr:to>
      <xdr:col>85</xdr:col>
      <xdr:colOff>177800</xdr:colOff>
      <xdr:row>57</xdr:row>
      <xdr:rowOff>68225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160952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8627</xdr:rowOff>
    </xdr:from>
    <xdr:to>
      <xdr:col>81</xdr:col>
      <xdr:colOff>101600</xdr:colOff>
      <xdr:row>57</xdr:row>
      <xdr:rowOff>110227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101354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38593</xdr:rowOff>
    </xdr:from>
    <xdr:to>
      <xdr:col>76</xdr:col>
      <xdr:colOff>165100</xdr:colOff>
      <xdr:row>57</xdr:row>
      <xdr:rowOff>140193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131320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0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155362</xdr:rowOff>
    </xdr:from>
    <xdr:to>
      <xdr:col>72</xdr:col>
      <xdr:colOff>38100</xdr:colOff>
      <xdr:row>57</xdr:row>
      <xdr:rowOff>85512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76639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146919</xdr:rowOff>
    </xdr:from>
    <xdr:to>
      <xdr:col>67</xdr:col>
      <xdr:colOff>101600</xdr:colOff>
      <xdr:row>57</xdr:row>
      <xdr:rowOff>77069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4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68196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4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98030</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642580"/>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95275</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39825"/>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19199</xdr:rowOff>
    </xdr:from>
    <xdr:to>
      <xdr:col>72</xdr:col>
      <xdr:colOff>38100</xdr:colOff>
      <xdr:row>78</xdr:row>
      <xdr:rowOff>120799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137326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40001</xdr:rowOff>
    </xdr:from>
    <xdr:to>
      <xdr:col>67</xdr:col>
      <xdr:colOff>101600</xdr:colOff>
      <xdr:row>78</xdr:row>
      <xdr:rowOff>141601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158128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8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47230</xdr:rowOff>
    </xdr:from>
    <xdr:to>
      <xdr:col>85</xdr:col>
      <xdr:colOff>177800</xdr:colOff>
      <xdr:row>79</xdr:row>
      <xdr:rowOff>148830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133607</xdr:rowOff>
    </xdr:from>
    <xdr:ext cx="313932"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44475</xdr:rowOff>
    </xdr:from>
    <xdr:to>
      <xdr:col>67</xdr:col>
      <xdr:colOff>101600</xdr:colOff>
      <xdr:row>79</xdr:row>
      <xdr:rowOff>146075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137202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81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131931</xdr:rowOff>
    </xdr:from>
    <xdr:to>
      <xdr:col>85</xdr:col>
      <xdr:colOff>127000</xdr:colOff>
      <xdr:row>96</xdr:row>
      <xdr:rowOff>168061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91131"/>
          <a:ext cx="838200" cy="3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168061</xdr:rowOff>
    </xdr:from>
    <xdr:to>
      <xdr:col>81</xdr:col>
      <xdr:colOff>50800</xdr:colOff>
      <xdr:row>97</xdr:row>
      <xdr:rowOff>22230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27261"/>
          <a:ext cx="8890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22230</xdr:rowOff>
    </xdr:from>
    <xdr:to>
      <xdr:col>76</xdr:col>
      <xdr:colOff>114300</xdr:colOff>
      <xdr:row>97</xdr:row>
      <xdr:rowOff>27198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52880"/>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27198</xdr:rowOff>
    </xdr:from>
    <xdr:to>
      <xdr:col>71</xdr:col>
      <xdr:colOff>177800</xdr:colOff>
      <xdr:row>97</xdr:row>
      <xdr:rowOff>42218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57848"/>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81131</xdr:rowOff>
    </xdr:from>
    <xdr:to>
      <xdr:col>85</xdr:col>
      <xdr:colOff>177800</xdr:colOff>
      <xdr:row>97</xdr:row>
      <xdr:rowOff>11281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4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104008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9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117261</xdr:rowOff>
    </xdr:from>
    <xdr:to>
      <xdr:col>81</xdr:col>
      <xdr:colOff>101600</xdr:colOff>
      <xdr:row>97</xdr:row>
      <xdr:rowOff>47411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63938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142880</xdr:rowOff>
    </xdr:from>
    <xdr:to>
      <xdr:col>76</xdr:col>
      <xdr:colOff>165100</xdr:colOff>
      <xdr:row>97</xdr:row>
      <xdr:rowOff>73030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89557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7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147848</xdr:rowOff>
    </xdr:from>
    <xdr:to>
      <xdr:col>72</xdr:col>
      <xdr:colOff>38100</xdr:colOff>
      <xdr:row>97</xdr:row>
      <xdr:rowOff>77998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69125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9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162868</xdr:rowOff>
    </xdr:from>
    <xdr:to>
      <xdr:col>67</xdr:col>
      <xdr:colOff>101600</xdr:colOff>
      <xdr:row>97</xdr:row>
      <xdr:rowOff>93018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2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84145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71984</xdr:rowOff>
    </xdr:from>
    <xdr:to>
      <xdr:col>102</xdr:col>
      <xdr:colOff>165100</xdr:colOff>
      <xdr:row>39</xdr:row>
      <xdr:rowOff>2134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18661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48392</xdr:rowOff>
    </xdr:from>
    <xdr:to>
      <xdr:col>98</xdr:col>
      <xdr:colOff>38100</xdr:colOff>
      <xdr:row>38</xdr:row>
      <xdr:rowOff>149992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166519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主な構成項目のうち、議会費、衛生費、商工費についての令和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年度決算一人当たりコストは各々</a:t>
          </a:r>
          <a:r>
            <a:rPr kumimoji="1" lang="en-US" altLang="ja-JP" sz="1100">
              <a:solidFill>
                <a:schemeClr val="dk1"/>
              </a:solidFill>
              <a:effectLst/>
              <a:latin typeface="+mn-lt"/>
              <a:ea typeface="+mn-ea"/>
              <a:cs typeface="+mn-cs"/>
            </a:rPr>
            <a:t>9,052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53,100</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17,608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年度からの推移を見ても概ね横ばいで、類似団体中一人当たりコストは比較的低い傾向にある。</a:t>
          </a:r>
          <a:endParaRPr lang="ja-JP" altLang="ja-JP" sz="1400">
            <a:effectLst/>
          </a:endParaRPr>
        </a:p>
        <a:p>
          <a:r>
            <a:rPr kumimoji="1" lang="ja-JP" altLang="ja-JP" sz="1100">
              <a:solidFill>
                <a:schemeClr val="dk1"/>
              </a:solidFill>
              <a:effectLst/>
              <a:latin typeface="+mn-lt"/>
              <a:ea typeface="+mn-ea"/>
              <a:cs typeface="+mn-cs"/>
            </a:rPr>
            <a:t>土木費は橋梁補修・改修工事</a:t>
          </a:r>
          <a:r>
            <a:rPr kumimoji="1" lang="ja-JP" altLang="en-US" sz="1100">
              <a:solidFill>
                <a:schemeClr val="dk1"/>
              </a:solidFill>
              <a:effectLst/>
              <a:latin typeface="+mn-lt"/>
              <a:ea typeface="+mn-ea"/>
              <a:cs typeface="+mn-cs"/>
            </a:rPr>
            <a:t>、除雪車</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屋外の施設整備等に取り組んだことにより類似団体平均を上回っている。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２年度までは、事業規模に対する一般財源の不足を補うため財政調整基金の取崩しを行っているため、標準財政規模に占める各比率が悪化していた状況が続いていた。令和３年度以降は、財政調整基金の取崩しをすることがなかったため、各比率は良くなっている。これは、</a:t>
          </a:r>
          <a:r>
            <a:rPr kumimoji="1" lang="ja-JP" altLang="en-US" sz="1100">
              <a:solidFill>
                <a:schemeClr val="dk1"/>
              </a:solidFill>
              <a:effectLst/>
              <a:latin typeface="+mn-lt"/>
              <a:ea typeface="+mn-ea"/>
              <a:cs typeface="+mn-cs"/>
            </a:rPr>
            <a:t>地方交付税の追加交付や</a:t>
          </a:r>
          <a:r>
            <a:rPr kumimoji="1" lang="ja-JP" altLang="ja-JP" sz="1100">
              <a:solidFill>
                <a:schemeClr val="dk1"/>
              </a:solidFill>
              <a:effectLst/>
              <a:latin typeface="+mn-lt"/>
              <a:ea typeface="+mn-ea"/>
              <a:cs typeface="+mn-cs"/>
            </a:rPr>
            <a:t>新型コロナウイルス関係もあり、一時的なものと考えられる。</a:t>
          </a:r>
          <a:endParaRPr lang="ja-JP" altLang="ja-JP" sz="1400">
            <a:effectLst/>
          </a:endParaRPr>
        </a:p>
        <a:p>
          <a:r>
            <a:rPr kumimoji="1" lang="ja-JP" altLang="ja-JP" sz="1100">
              <a:solidFill>
                <a:schemeClr val="dk1"/>
              </a:solidFill>
              <a:effectLst/>
              <a:latin typeface="+mn-lt"/>
              <a:ea typeface="+mn-ea"/>
              <a:cs typeface="+mn-cs"/>
            </a:rPr>
            <a:t>今後はより一層、事務事業の見直し・統廃合など歳出の合理化等行財政改革を推進し、健全な行財政運営に努めていく。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全会計とも実質黒字額は横ばい又は微増となっている。</a:t>
          </a:r>
          <a:endParaRPr lang="ja-JP" altLang="ja-JP" sz="1400">
            <a:effectLst/>
          </a:endParaRPr>
        </a:p>
        <a:p>
          <a:r>
            <a:rPr kumimoji="1" lang="ja-JP" altLang="ja-JP" sz="1100">
              <a:solidFill>
                <a:schemeClr val="dk1"/>
              </a:solidFill>
              <a:effectLst/>
              <a:latin typeface="+mn-lt"/>
              <a:ea typeface="+mn-ea"/>
              <a:cs typeface="+mn-cs"/>
            </a:rPr>
            <a:t>　前年度と比較して、標準財政規模に占める割合で連結実質黒字額が増加している。今後も、黒字額の拡大のため、持続的な経営の健全化に努める。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s-htgl10b\SGROUP\%23%23&#12501;&#12449;&#12452;&#12523;&#22522;&#28310;&#34920;&#28310;&#25312;\03_&#32207;&#21209;&#35506;\051_&#36001;&#21209;&#20418;\010_&#24246;&#21209;\030_&#36001;&#25919;&#20844;&#34920;\020_&#36001;&#25919;&#29366;&#27841;&#20844;&#34920;&#36039;&#26009;\2025\&#36001;&#25919;&#29366;&#27841;&#36039;&#26009;&#38598;\20250904_&#12304;&#29031;&#20250;&#65306;912(&#37329;)&#12294;&#20999;&#12305;&#20196;&#21644;&#65301;&#24180;&#24230;&#36001;&#25919;&#29366;&#27841;&#36039;&#26009;&#38598;&#12398;&#20316;&#25104;&#12395;&#12388;&#12356;&#12390;&#65288;2&#22238;&#30446;&#12539;&#22320;&#26041;&#20844;&#20250;&#35336;&#38306;&#20418;&#65289;\&#25552;&#20986;\&#12304;&#36001;&#25919;&#29366;&#27841;&#36039;&#26009;&#38598;&#12305;_014524_&#40441;&#2664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31.6</v>
          </cell>
          <cell r="BX51">
            <v>28.7</v>
          </cell>
          <cell r="CF51">
            <v>29.7</v>
          </cell>
          <cell r="CN51">
            <v>15.9</v>
          </cell>
          <cell r="CV51">
            <v>5.0999999999999996</v>
          </cell>
        </row>
        <row r="53">
          <cell r="BP53">
            <v>68.599999999999994</v>
          </cell>
          <cell r="BX53">
            <v>70.3</v>
          </cell>
          <cell r="CF53">
            <v>72.2</v>
          </cell>
          <cell r="CN53">
            <v>74.099999999999994</v>
          </cell>
          <cell r="CV53">
            <v>75.8</v>
          </cell>
        </row>
        <row r="55">
          <cell r="AN55" t="str">
            <v>類似団体内平均値</v>
          </cell>
          <cell r="BP55">
            <v>0</v>
          </cell>
          <cell r="BX55">
            <v>0</v>
          </cell>
          <cell r="CF55">
            <v>0</v>
          </cell>
          <cell r="CN55">
            <v>0</v>
          </cell>
          <cell r="CV55">
            <v>0</v>
          </cell>
        </row>
        <row r="57">
          <cell r="BP57">
            <v>61.6</v>
          </cell>
          <cell r="BX57">
            <v>64.400000000000006</v>
          </cell>
          <cell r="CF57">
            <v>62.7</v>
          </cell>
          <cell r="CN57">
            <v>63.1</v>
          </cell>
          <cell r="CV57">
            <v>63.8</v>
          </cell>
        </row>
        <row r="72">
          <cell r="BP72" t="str">
            <v>R01</v>
          </cell>
          <cell r="BX72" t="str">
            <v>R02</v>
          </cell>
          <cell r="CF72" t="str">
            <v>R03</v>
          </cell>
          <cell r="CN72" t="str">
            <v>R04</v>
          </cell>
          <cell r="CV72" t="str">
            <v>R05</v>
          </cell>
        </row>
        <row r="73">
          <cell r="AN73" t="str">
            <v>当該団体値</v>
          </cell>
          <cell r="BP73">
            <v>31.6</v>
          </cell>
          <cell r="BX73">
            <v>28.7</v>
          </cell>
          <cell r="CF73">
            <v>29.7</v>
          </cell>
          <cell r="CN73">
            <v>15.9</v>
          </cell>
          <cell r="CV73">
            <v>5.0999999999999996</v>
          </cell>
        </row>
        <row r="75">
          <cell r="BP75">
            <v>5</v>
          </cell>
          <cell r="BX75">
            <v>4.9000000000000004</v>
          </cell>
          <cell r="CF75">
            <v>4.8</v>
          </cell>
          <cell r="CN75">
            <v>5.3</v>
          </cell>
          <cell r="CV75">
            <v>6.2</v>
          </cell>
        </row>
        <row r="77">
          <cell r="AN77" t="str">
            <v>類似団体内平均値</v>
          </cell>
          <cell r="BP77">
            <v>0</v>
          </cell>
          <cell r="BX77">
            <v>0</v>
          </cell>
          <cell r="CF77">
            <v>0</v>
          </cell>
          <cell r="CN77">
            <v>0</v>
          </cell>
          <cell r="CV77">
            <v>0</v>
          </cell>
        </row>
        <row r="79">
          <cell r="BP79">
            <v>8.6</v>
          </cell>
          <cell r="BX79">
            <v>8.9</v>
          </cell>
          <cell r="CF79">
            <v>8.3000000000000007</v>
          </cell>
          <cell r="CN79">
            <v>8.1</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81"/>
      <c r="DK1" s="181"/>
      <c r="DL1" s="181"/>
      <c r="DM1" s="181"/>
      <c r="DN1" s="181"/>
      <c r="DO1" s="181"/>
    </row>
    <row r="2" spans="1:119" ht="24.75" thickBot="1" x14ac:dyDescent="0.2">
      <c r="B2" s="182" t="s">
        <v>77</v>
      </c>
      <c r="C2" s="182"/>
      <c r="D2" s="183"/>
    </row>
    <row r="3" spans="1:119" ht="18.75" customHeight="1" thickBot="1" x14ac:dyDescent="0.2">
      <c r="A3" s="181"/>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15">
      <c r="A4" s="181"/>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6503908</v>
      </c>
      <c r="BO4" s="373"/>
      <c r="BP4" s="373"/>
      <c r="BQ4" s="373"/>
      <c r="BR4" s="373"/>
      <c r="BS4" s="373"/>
      <c r="BT4" s="373"/>
      <c r="BU4" s="374"/>
      <c r="BV4" s="372">
        <v>6570319</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6.3</v>
      </c>
      <c r="CU4" s="379"/>
      <c r="CV4" s="379"/>
      <c r="CW4" s="379"/>
      <c r="CX4" s="379"/>
      <c r="CY4" s="379"/>
      <c r="CZ4" s="379"/>
      <c r="DA4" s="380"/>
      <c r="DB4" s="378">
        <v>7.8</v>
      </c>
      <c r="DC4" s="379"/>
      <c r="DD4" s="379"/>
      <c r="DE4" s="379"/>
      <c r="DF4" s="379"/>
      <c r="DG4" s="379"/>
      <c r="DH4" s="379"/>
      <c r="DI4" s="380"/>
    </row>
    <row r="5" spans="1:119" ht="18.75" customHeight="1" x14ac:dyDescent="0.15">
      <c r="A5" s="181"/>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6278094</v>
      </c>
      <c r="BO5" s="410"/>
      <c r="BP5" s="410"/>
      <c r="BQ5" s="410"/>
      <c r="BR5" s="410"/>
      <c r="BS5" s="410"/>
      <c r="BT5" s="410"/>
      <c r="BU5" s="411"/>
      <c r="BV5" s="409">
        <v>6286714</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81</v>
      </c>
      <c r="CU5" s="407"/>
      <c r="CV5" s="407"/>
      <c r="CW5" s="407"/>
      <c r="CX5" s="407"/>
      <c r="CY5" s="407"/>
      <c r="CZ5" s="407"/>
      <c r="DA5" s="408"/>
      <c r="DB5" s="406">
        <v>78.3</v>
      </c>
      <c r="DC5" s="407"/>
      <c r="DD5" s="407"/>
      <c r="DE5" s="407"/>
      <c r="DF5" s="407"/>
      <c r="DG5" s="407"/>
      <c r="DH5" s="407"/>
      <c r="DI5" s="408"/>
    </row>
    <row r="6" spans="1:119" ht="18.75" customHeight="1" x14ac:dyDescent="0.15">
      <c r="A6" s="181"/>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225814</v>
      </c>
      <c r="BO6" s="410"/>
      <c r="BP6" s="410"/>
      <c r="BQ6" s="410"/>
      <c r="BR6" s="410"/>
      <c r="BS6" s="410"/>
      <c r="BT6" s="410"/>
      <c r="BU6" s="411"/>
      <c r="BV6" s="409">
        <v>283605</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81.400000000000006</v>
      </c>
      <c r="CU6" s="447"/>
      <c r="CV6" s="447"/>
      <c r="CW6" s="447"/>
      <c r="CX6" s="447"/>
      <c r="CY6" s="447"/>
      <c r="CZ6" s="447"/>
      <c r="DA6" s="448"/>
      <c r="DB6" s="446">
        <v>79.099999999999994</v>
      </c>
      <c r="DC6" s="447"/>
      <c r="DD6" s="447"/>
      <c r="DE6" s="447"/>
      <c r="DF6" s="447"/>
      <c r="DG6" s="447"/>
      <c r="DH6" s="447"/>
      <c r="DI6" s="448"/>
    </row>
    <row r="7" spans="1:119" ht="18.75" customHeight="1" x14ac:dyDescent="0.15">
      <c r="A7" s="181"/>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5602</v>
      </c>
      <c r="BO7" s="410"/>
      <c r="BP7" s="410"/>
      <c r="BQ7" s="410"/>
      <c r="BR7" s="410"/>
      <c r="BS7" s="410"/>
      <c r="BT7" s="410"/>
      <c r="BU7" s="411"/>
      <c r="BV7" s="409">
        <v>15270</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3488260</v>
      </c>
      <c r="CU7" s="410"/>
      <c r="CV7" s="410"/>
      <c r="CW7" s="410"/>
      <c r="CX7" s="410"/>
      <c r="CY7" s="410"/>
      <c r="CZ7" s="410"/>
      <c r="DA7" s="411"/>
      <c r="DB7" s="409">
        <v>3453999</v>
      </c>
      <c r="DC7" s="410"/>
      <c r="DD7" s="410"/>
      <c r="DE7" s="410"/>
      <c r="DF7" s="410"/>
      <c r="DG7" s="410"/>
      <c r="DH7" s="410"/>
      <c r="DI7" s="411"/>
    </row>
    <row r="8" spans="1:119" ht="18.75" customHeight="1" thickBot="1" x14ac:dyDescent="0.2">
      <c r="A8" s="181"/>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90</v>
      </c>
      <c r="AV8" s="442"/>
      <c r="AW8" s="442"/>
      <c r="AX8" s="442"/>
      <c r="AY8" s="443" t="s">
        <v>104</v>
      </c>
      <c r="AZ8" s="444"/>
      <c r="BA8" s="444"/>
      <c r="BB8" s="444"/>
      <c r="BC8" s="444"/>
      <c r="BD8" s="444"/>
      <c r="BE8" s="444"/>
      <c r="BF8" s="444"/>
      <c r="BG8" s="444"/>
      <c r="BH8" s="444"/>
      <c r="BI8" s="444"/>
      <c r="BJ8" s="444"/>
      <c r="BK8" s="444"/>
      <c r="BL8" s="444"/>
      <c r="BM8" s="445"/>
      <c r="BN8" s="409">
        <v>220212</v>
      </c>
      <c r="BO8" s="410"/>
      <c r="BP8" s="410"/>
      <c r="BQ8" s="410"/>
      <c r="BR8" s="410"/>
      <c r="BS8" s="410"/>
      <c r="BT8" s="410"/>
      <c r="BU8" s="411"/>
      <c r="BV8" s="409">
        <v>268335</v>
      </c>
      <c r="BW8" s="410"/>
      <c r="BX8" s="410"/>
      <c r="BY8" s="410"/>
      <c r="BZ8" s="410"/>
      <c r="CA8" s="410"/>
      <c r="CB8" s="410"/>
      <c r="CC8" s="411"/>
      <c r="CD8" s="412" t="s">
        <v>105</v>
      </c>
      <c r="CE8" s="413"/>
      <c r="CF8" s="413"/>
      <c r="CG8" s="413"/>
      <c r="CH8" s="413"/>
      <c r="CI8" s="413"/>
      <c r="CJ8" s="413"/>
      <c r="CK8" s="413"/>
      <c r="CL8" s="413"/>
      <c r="CM8" s="413"/>
      <c r="CN8" s="413"/>
      <c r="CO8" s="413"/>
      <c r="CP8" s="413"/>
      <c r="CQ8" s="413"/>
      <c r="CR8" s="413"/>
      <c r="CS8" s="414"/>
      <c r="CT8" s="449">
        <v>0.27</v>
      </c>
      <c r="CU8" s="450"/>
      <c r="CV8" s="450"/>
      <c r="CW8" s="450"/>
      <c r="CX8" s="450"/>
      <c r="CY8" s="450"/>
      <c r="CZ8" s="450"/>
      <c r="DA8" s="451"/>
      <c r="DB8" s="449">
        <v>0.27</v>
      </c>
      <c r="DC8" s="450"/>
      <c r="DD8" s="450"/>
      <c r="DE8" s="450"/>
      <c r="DF8" s="450"/>
      <c r="DG8" s="450"/>
      <c r="DH8" s="450"/>
      <c r="DI8" s="451"/>
    </row>
    <row r="9" spans="1:119" ht="18.75" customHeight="1" thickBot="1" x14ac:dyDescent="0.2">
      <c r="A9" s="181"/>
      <c r="B9" s="403" t="s">
        <v>106</v>
      </c>
      <c r="C9" s="404"/>
      <c r="D9" s="404"/>
      <c r="E9" s="404"/>
      <c r="F9" s="404"/>
      <c r="G9" s="404"/>
      <c r="H9" s="404"/>
      <c r="I9" s="404"/>
      <c r="J9" s="404"/>
      <c r="K9" s="452"/>
      <c r="L9" s="453" t="s">
        <v>107</v>
      </c>
      <c r="M9" s="454"/>
      <c r="N9" s="454"/>
      <c r="O9" s="454"/>
      <c r="P9" s="454"/>
      <c r="Q9" s="455"/>
      <c r="R9" s="456">
        <v>6567</v>
      </c>
      <c r="S9" s="457"/>
      <c r="T9" s="457"/>
      <c r="U9" s="457"/>
      <c r="V9" s="458"/>
      <c r="W9" s="366" t="s">
        <v>108</v>
      </c>
      <c r="X9" s="367"/>
      <c r="Y9" s="367"/>
      <c r="Z9" s="367"/>
      <c r="AA9" s="367"/>
      <c r="AB9" s="367"/>
      <c r="AC9" s="367"/>
      <c r="AD9" s="367"/>
      <c r="AE9" s="367"/>
      <c r="AF9" s="367"/>
      <c r="AG9" s="367"/>
      <c r="AH9" s="367"/>
      <c r="AI9" s="367"/>
      <c r="AJ9" s="367"/>
      <c r="AK9" s="367"/>
      <c r="AL9" s="368"/>
      <c r="AM9" s="438" t="s">
        <v>109</v>
      </c>
      <c r="AN9" s="439"/>
      <c r="AO9" s="439"/>
      <c r="AP9" s="439"/>
      <c r="AQ9" s="439"/>
      <c r="AR9" s="439"/>
      <c r="AS9" s="439"/>
      <c r="AT9" s="440"/>
      <c r="AU9" s="441" t="s">
        <v>90</v>
      </c>
      <c r="AV9" s="442"/>
      <c r="AW9" s="442"/>
      <c r="AX9" s="442"/>
      <c r="AY9" s="443" t="s">
        <v>110</v>
      </c>
      <c r="AZ9" s="444"/>
      <c r="BA9" s="444"/>
      <c r="BB9" s="444"/>
      <c r="BC9" s="444"/>
      <c r="BD9" s="444"/>
      <c r="BE9" s="444"/>
      <c r="BF9" s="444"/>
      <c r="BG9" s="444"/>
      <c r="BH9" s="444"/>
      <c r="BI9" s="444"/>
      <c r="BJ9" s="444"/>
      <c r="BK9" s="444"/>
      <c r="BL9" s="444"/>
      <c r="BM9" s="445"/>
      <c r="BN9" s="409">
        <v>-48123</v>
      </c>
      <c r="BO9" s="410"/>
      <c r="BP9" s="410"/>
      <c r="BQ9" s="410"/>
      <c r="BR9" s="410"/>
      <c r="BS9" s="410"/>
      <c r="BT9" s="410"/>
      <c r="BU9" s="411"/>
      <c r="BV9" s="409">
        <v>90110</v>
      </c>
      <c r="BW9" s="410"/>
      <c r="BX9" s="410"/>
      <c r="BY9" s="410"/>
      <c r="BZ9" s="410"/>
      <c r="CA9" s="410"/>
      <c r="CB9" s="410"/>
      <c r="CC9" s="411"/>
      <c r="CD9" s="412" t="s">
        <v>111</v>
      </c>
      <c r="CE9" s="413"/>
      <c r="CF9" s="413"/>
      <c r="CG9" s="413"/>
      <c r="CH9" s="413"/>
      <c r="CI9" s="413"/>
      <c r="CJ9" s="413"/>
      <c r="CK9" s="413"/>
      <c r="CL9" s="413"/>
      <c r="CM9" s="413"/>
      <c r="CN9" s="413"/>
      <c r="CO9" s="413"/>
      <c r="CP9" s="413"/>
      <c r="CQ9" s="413"/>
      <c r="CR9" s="413"/>
      <c r="CS9" s="414"/>
      <c r="CT9" s="406">
        <v>16.7</v>
      </c>
      <c r="CU9" s="407"/>
      <c r="CV9" s="407"/>
      <c r="CW9" s="407"/>
      <c r="CX9" s="407"/>
      <c r="CY9" s="407"/>
      <c r="CZ9" s="407"/>
      <c r="DA9" s="408"/>
      <c r="DB9" s="406">
        <v>15.4</v>
      </c>
      <c r="DC9" s="407"/>
      <c r="DD9" s="407"/>
      <c r="DE9" s="407"/>
      <c r="DF9" s="407"/>
      <c r="DG9" s="407"/>
      <c r="DH9" s="407"/>
      <c r="DI9" s="408"/>
    </row>
    <row r="10" spans="1:119" ht="18.75" customHeight="1" thickBot="1" x14ac:dyDescent="0.2">
      <c r="A10" s="181"/>
      <c r="B10" s="403"/>
      <c r="C10" s="404"/>
      <c r="D10" s="404"/>
      <c r="E10" s="404"/>
      <c r="F10" s="404"/>
      <c r="G10" s="404"/>
      <c r="H10" s="404"/>
      <c r="I10" s="404"/>
      <c r="J10" s="404"/>
      <c r="K10" s="452"/>
      <c r="L10" s="459" t="s">
        <v>112</v>
      </c>
      <c r="M10" s="439"/>
      <c r="N10" s="439"/>
      <c r="O10" s="439"/>
      <c r="P10" s="439"/>
      <c r="Q10" s="440"/>
      <c r="R10" s="460">
        <v>7018</v>
      </c>
      <c r="S10" s="461"/>
      <c r="T10" s="461"/>
      <c r="U10" s="461"/>
      <c r="V10" s="462"/>
      <c r="W10" s="397"/>
      <c r="X10" s="398"/>
      <c r="Y10" s="398"/>
      <c r="Z10" s="398"/>
      <c r="AA10" s="398"/>
      <c r="AB10" s="398"/>
      <c r="AC10" s="398"/>
      <c r="AD10" s="398"/>
      <c r="AE10" s="398"/>
      <c r="AF10" s="398"/>
      <c r="AG10" s="398"/>
      <c r="AH10" s="398"/>
      <c r="AI10" s="398"/>
      <c r="AJ10" s="398"/>
      <c r="AK10" s="398"/>
      <c r="AL10" s="401"/>
      <c r="AM10" s="438" t="s">
        <v>113</v>
      </c>
      <c r="AN10" s="439"/>
      <c r="AO10" s="439"/>
      <c r="AP10" s="439"/>
      <c r="AQ10" s="439"/>
      <c r="AR10" s="439"/>
      <c r="AS10" s="439"/>
      <c r="AT10" s="440"/>
      <c r="AU10" s="441" t="s">
        <v>114</v>
      </c>
      <c r="AV10" s="442"/>
      <c r="AW10" s="442"/>
      <c r="AX10" s="442"/>
      <c r="AY10" s="443" t="s">
        <v>115</v>
      </c>
      <c r="AZ10" s="444"/>
      <c r="BA10" s="444"/>
      <c r="BB10" s="444"/>
      <c r="BC10" s="444"/>
      <c r="BD10" s="444"/>
      <c r="BE10" s="444"/>
      <c r="BF10" s="444"/>
      <c r="BG10" s="444"/>
      <c r="BH10" s="444"/>
      <c r="BI10" s="444"/>
      <c r="BJ10" s="444"/>
      <c r="BK10" s="444"/>
      <c r="BL10" s="444"/>
      <c r="BM10" s="445"/>
      <c r="BN10" s="409">
        <v>137011</v>
      </c>
      <c r="BO10" s="410"/>
      <c r="BP10" s="410"/>
      <c r="BQ10" s="410"/>
      <c r="BR10" s="410"/>
      <c r="BS10" s="410"/>
      <c r="BT10" s="410"/>
      <c r="BU10" s="411"/>
      <c r="BV10" s="409">
        <v>141694</v>
      </c>
      <c r="BW10" s="410"/>
      <c r="BX10" s="410"/>
      <c r="BY10" s="410"/>
      <c r="BZ10" s="410"/>
      <c r="CA10" s="410"/>
      <c r="CB10" s="410"/>
      <c r="CC10" s="41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90</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15">
      <c r="A12" s="181"/>
      <c r="B12" s="469" t="s">
        <v>123</v>
      </c>
      <c r="C12" s="470"/>
      <c r="D12" s="470"/>
      <c r="E12" s="470"/>
      <c r="F12" s="470"/>
      <c r="G12" s="470"/>
      <c r="H12" s="470"/>
      <c r="I12" s="470"/>
      <c r="J12" s="470"/>
      <c r="K12" s="471"/>
      <c r="L12" s="478" t="s">
        <v>124</v>
      </c>
      <c r="M12" s="479"/>
      <c r="N12" s="479"/>
      <c r="O12" s="479"/>
      <c r="P12" s="479"/>
      <c r="Q12" s="480"/>
      <c r="R12" s="481">
        <v>6585</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0</v>
      </c>
      <c r="BO12" s="410"/>
      <c r="BP12" s="410"/>
      <c r="BQ12" s="410"/>
      <c r="BR12" s="410"/>
      <c r="BS12" s="410"/>
      <c r="BT12" s="410"/>
      <c r="BU12" s="411"/>
      <c r="BV12" s="409">
        <v>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15">
      <c r="A13" s="181"/>
      <c r="B13" s="472"/>
      <c r="C13" s="473"/>
      <c r="D13" s="473"/>
      <c r="E13" s="473"/>
      <c r="F13" s="473"/>
      <c r="G13" s="473"/>
      <c r="H13" s="473"/>
      <c r="I13" s="473"/>
      <c r="J13" s="473"/>
      <c r="K13" s="474"/>
      <c r="L13" s="190"/>
      <c r="M13" s="500" t="s">
        <v>130</v>
      </c>
      <c r="N13" s="501"/>
      <c r="O13" s="501"/>
      <c r="P13" s="501"/>
      <c r="Q13" s="502"/>
      <c r="R13" s="493">
        <v>6561</v>
      </c>
      <c r="S13" s="494"/>
      <c r="T13" s="494"/>
      <c r="U13" s="494"/>
      <c r="V13" s="495"/>
      <c r="W13" s="425" t="s">
        <v>131</v>
      </c>
      <c r="X13" s="426"/>
      <c r="Y13" s="426"/>
      <c r="Z13" s="426"/>
      <c r="AA13" s="426"/>
      <c r="AB13" s="416"/>
      <c r="AC13" s="460">
        <v>532</v>
      </c>
      <c r="AD13" s="461"/>
      <c r="AE13" s="461"/>
      <c r="AF13" s="461"/>
      <c r="AG13" s="503"/>
      <c r="AH13" s="460">
        <v>629</v>
      </c>
      <c r="AI13" s="461"/>
      <c r="AJ13" s="461"/>
      <c r="AK13" s="461"/>
      <c r="AL13" s="462"/>
      <c r="AM13" s="438" t="s">
        <v>132</v>
      </c>
      <c r="AN13" s="439"/>
      <c r="AO13" s="439"/>
      <c r="AP13" s="439"/>
      <c r="AQ13" s="439"/>
      <c r="AR13" s="439"/>
      <c r="AS13" s="439"/>
      <c r="AT13" s="440"/>
      <c r="AU13" s="441" t="s">
        <v>114</v>
      </c>
      <c r="AV13" s="442"/>
      <c r="AW13" s="442"/>
      <c r="AX13" s="442"/>
      <c r="AY13" s="443" t="s">
        <v>133</v>
      </c>
      <c r="AZ13" s="444"/>
      <c r="BA13" s="444"/>
      <c r="BB13" s="444"/>
      <c r="BC13" s="444"/>
      <c r="BD13" s="444"/>
      <c r="BE13" s="444"/>
      <c r="BF13" s="444"/>
      <c r="BG13" s="444"/>
      <c r="BH13" s="444"/>
      <c r="BI13" s="444"/>
      <c r="BJ13" s="444"/>
      <c r="BK13" s="444"/>
      <c r="BL13" s="444"/>
      <c r="BM13" s="445"/>
      <c r="BN13" s="409">
        <v>88888</v>
      </c>
      <c r="BO13" s="410"/>
      <c r="BP13" s="410"/>
      <c r="BQ13" s="410"/>
      <c r="BR13" s="410"/>
      <c r="BS13" s="410"/>
      <c r="BT13" s="410"/>
      <c r="BU13" s="411"/>
      <c r="BV13" s="409">
        <v>231804</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6.2</v>
      </c>
      <c r="CU13" s="407"/>
      <c r="CV13" s="407"/>
      <c r="CW13" s="407"/>
      <c r="CX13" s="407"/>
      <c r="CY13" s="407"/>
      <c r="CZ13" s="407"/>
      <c r="DA13" s="408"/>
      <c r="DB13" s="406">
        <v>5.3</v>
      </c>
      <c r="DC13" s="407"/>
      <c r="DD13" s="407"/>
      <c r="DE13" s="407"/>
      <c r="DF13" s="407"/>
      <c r="DG13" s="407"/>
      <c r="DH13" s="407"/>
      <c r="DI13" s="408"/>
    </row>
    <row r="14" spans="1:119" ht="18.75" customHeight="1" thickBot="1" x14ac:dyDescent="0.2">
      <c r="A14" s="181"/>
      <c r="B14" s="472"/>
      <c r="C14" s="473"/>
      <c r="D14" s="473"/>
      <c r="E14" s="473"/>
      <c r="F14" s="473"/>
      <c r="G14" s="473"/>
      <c r="H14" s="473"/>
      <c r="I14" s="473"/>
      <c r="J14" s="473"/>
      <c r="K14" s="474"/>
      <c r="L14" s="490" t="s">
        <v>135</v>
      </c>
      <c r="M14" s="491"/>
      <c r="N14" s="491"/>
      <c r="O14" s="491"/>
      <c r="P14" s="491"/>
      <c r="Q14" s="492"/>
      <c r="R14" s="493">
        <v>6666</v>
      </c>
      <c r="S14" s="494"/>
      <c r="T14" s="494"/>
      <c r="U14" s="494"/>
      <c r="V14" s="495"/>
      <c r="W14" s="399"/>
      <c r="X14" s="400"/>
      <c r="Y14" s="400"/>
      <c r="Z14" s="400"/>
      <c r="AA14" s="400"/>
      <c r="AB14" s="389"/>
      <c r="AC14" s="496">
        <v>17.100000000000001</v>
      </c>
      <c r="AD14" s="497"/>
      <c r="AE14" s="497"/>
      <c r="AF14" s="497"/>
      <c r="AG14" s="498"/>
      <c r="AH14" s="496">
        <v>19</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v>5.0999999999999996</v>
      </c>
      <c r="CU14" s="508"/>
      <c r="CV14" s="508"/>
      <c r="CW14" s="508"/>
      <c r="CX14" s="508"/>
      <c r="CY14" s="508"/>
      <c r="CZ14" s="508"/>
      <c r="DA14" s="509"/>
      <c r="DB14" s="507">
        <v>15.9</v>
      </c>
      <c r="DC14" s="508"/>
      <c r="DD14" s="508"/>
      <c r="DE14" s="508"/>
      <c r="DF14" s="508"/>
      <c r="DG14" s="508"/>
      <c r="DH14" s="508"/>
      <c r="DI14" s="509"/>
    </row>
    <row r="15" spans="1:119" ht="18.75" customHeight="1" x14ac:dyDescent="0.15">
      <c r="A15" s="181"/>
      <c r="B15" s="472"/>
      <c r="C15" s="473"/>
      <c r="D15" s="473"/>
      <c r="E15" s="473"/>
      <c r="F15" s="473"/>
      <c r="G15" s="473"/>
      <c r="H15" s="473"/>
      <c r="I15" s="473"/>
      <c r="J15" s="473"/>
      <c r="K15" s="474"/>
      <c r="L15" s="190"/>
      <c r="M15" s="500" t="s">
        <v>130</v>
      </c>
      <c r="N15" s="501"/>
      <c r="O15" s="501"/>
      <c r="P15" s="501"/>
      <c r="Q15" s="502"/>
      <c r="R15" s="493">
        <v>6644</v>
      </c>
      <c r="S15" s="494"/>
      <c r="T15" s="494"/>
      <c r="U15" s="494"/>
      <c r="V15" s="495"/>
      <c r="W15" s="425" t="s">
        <v>137</v>
      </c>
      <c r="X15" s="426"/>
      <c r="Y15" s="426"/>
      <c r="Z15" s="426"/>
      <c r="AA15" s="426"/>
      <c r="AB15" s="416"/>
      <c r="AC15" s="460">
        <v>419</v>
      </c>
      <c r="AD15" s="461"/>
      <c r="AE15" s="461"/>
      <c r="AF15" s="461"/>
      <c r="AG15" s="503"/>
      <c r="AH15" s="460">
        <v>448</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869178</v>
      </c>
      <c r="BO15" s="373"/>
      <c r="BP15" s="373"/>
      <c r="BQ15" s="373"/>
      <c r="BR15" s="373"/>
      <c r="BS15" s="373"/>
      <c r="BT15" s="373"/>
      <c r="BU15" s="374"/>
      <c r="BV15" s="372">
        <v>852153</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13.5</v>
      </c>
      <c r="AD16" s="497"/>
      <c r="AE16" s="497"/>
      <c r="AF16" s="497"/>
      <c r="AG16" s="498"/>
      <c r="AH16" s="496">
        <v>13.6</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3264654</v>
      </c>
      <c r="BO16" s="410"/>
      <c r="BP16" s="410"/>
      <c r="BQ16" s="410"/>
      <c r="BR16" s="410"/>
      <c r="BS16" s="410"/>
      <c r="BT16" s="410"/>
      <c r="BU16" s="411"/>
      <c r="BV16" s="409">
        <v>3209995</v>
      </c>
      <c r="BW16" s="410"/>
      <c r="BX16" s="410"/>
      <c r="BY16" s="410"/>
      <c r="BZ16" s="410"/>
      <c r="CA16" s="410"/>
      <c r="CB16" s="410"/>
      <c r="CC16" s="411"/>
      <c r="CD16" s="194"/>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
      <c r="A17" s="181"/>
      <c r="B17" s="475"/>
      <c r="C17" s="476"/>
      <c r="D17" s="476"/>
      <c r="E17" s="476"/>
      <c r="F17" s="476"/>
      <c r="G17" s="476"/>
      <c r="H17" s="476"/>
      <c r="I17" s="476"/>
      <c r="J17" s="476"/>
      <c r="K17" s="477"/>
      <c r="L17" s="195"/>
      <c r="M17" s="520" t="s">
        <v>143</v>
      </c>
      <c r="N17" s="521"/>
      <c r="O17" s="521"/>
      <c r="P17" s="521"/>
      <c r="Q17" s="522"/>
      <c r="R17" s="515" t="s">
        <v>141</v>
      </c>
      <c r="S17" s="516"/>
      <c r="T17" s="516"/>
      <c r="U17" s="516"/>
      <c r="V17" s="517"/>
      <c r="W17" s="425" t="s">
        <v>144</v>
      </c>
      <c r="X17" s="426"/>
      <c r="Y17" s="426"/>
      <c r="Z17" s="426"/>
      <c r="AA17" s="426"/>
      <c r="AB17" s="416"/>
      <c r="AC17" s="460">
        <v>2162</v>
      </c>
      <c r="AD17" s="461"/>
      <c r="AE17" s="461"/>
      <c r="AF17" s="461"/>
      <c r="AG17" s="503"/>
      <c r="AH17" s="460">
        <v>2229</v>
      </c>
      <c r="AI17" s="461"/>
      <c r="AJ17" s="461"/>
      <c r="AK17" s="461"/>
      <c r="AL17" s="462"/>
      <c r="AM17" s="438"/>
      <c r="AN17" s="439"/>
      <c r="AO17" s="439"/>
      <c r="AP17" s="439"/>
      <c r="AQ17" s="439"/>
      <c r="AR17" s="439"/>
      <c r="AS17" s="439"/>
      <c r="AT17" s="440"/>
      <c r="AU17" s="441"/>
      <c r="AV17" s="442"/>
      <c r="AW17" s="442"/>
      <c r="AX17" s="442"/>
      <c r="AY17" s="443" t="s">
        <v>145</v>
      </c>
      <c r="AZ17" s="444"/>
      <c r="BA17" s="444"/>
      <c r="BB17" s="444"/>
      <c r="BC17" s="444"/>
      <c r="BD17" s="444"/>
      <c r="BE17" s="444"/>
      <c r="BF17" s="444"/>
      <c r="BG17" s="444"/>
      <c r="BH17" s="444"/>
      <c r="BI17" s="444"/>
      <c r="BJ17" s="444"/>
      <c r="BK17" s="444"/>
      <c r="BL17" s="444"/>
      <c r="BM17" s="445"/>
      <c r="BN17" s="409">
        <v>1076428</v>
      </c>
      <c r="BO17" s="410"/>
      <c r="BP17" s="410"/>
      <c r="BQ17" s="410"/>
      <c r="BR17" s="410"/>
      <c r="BS17" s="410"/>
      <c r="BT17" s="410"/>
      <c r="BU17" s="411"/>
      <c r="BV17" s="409">
        <v>1059199</v>
      </c>
      <c r="BW17" s="410"/>
      <c r="BX17" s="410"/>
      <c r="BY17" s="410"/>
      <c r="BZ17" s="410"/>
      <c r="CA17" s="410"/>
      <c r="CB17" s="410"/>
      <c r="CC17" s="411"/>
      <c r="CD17" s="194"/>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
      <c r="A18" s="181"/>
      <c r="B18" s="531" t="s">
        <v>146</v>
      </c>
      <c r="C18" s="452"/>
      <c r="D18" s="452"/>
      <c r="E18" s="532"/>
      <c r="F18" s="532"/>
      <c r="G18" s="532"/>
      <c r="H18" s="532"/>
      <c r="I18" s="532"/>
      <c r="J18" s="532"/>
      <c r="K18" s="532"/>
      <c r="L18" s="533">
        <v>139.41999999999999</v>
      </c>
      <c r="M18" s="533"/>
      <c r="N18" s="533"/>
      <c r="O18" s="533"/>
      <c r="P18" s="533"/>
      <c r="Q18" s="533"/>
      <c r="R18" s="534"/>
      <c r="S18" s="534"/>
      <c r="T18" s="534"/>
      <c r="U18" s="534"/>
      <c r="V18" s="535"/>
      <c r="W18" s="427"/>
      <c r="X18" s="428"/>
      <c r="Y18" s="428"/>
      <c r="Z18" s="428"/>
      <c r="AA18" s="428"/>
      <c r="AB18" s="419"/>
      <c r="AC18" s="536">
        <v>69.5</v>
      </c>
      <c r="AD18" s="537"/>
      <c r="AE18" s="537"/>
      <c r="AF18" s="537"/>
      <c r="AG18" s="538"/>
      <c r="AH18" s="536">
        <v>67.400000000000006</v>
      </c>
      <c r="AI18" s="537"/>
      <c r="AJ18" s="537"/>
      <c r="AK18" s="537"/>
      <c r="AL18" s="539"/>
      <c r="AM18" s="438"/>
      <c r="AN18" s="439"/>
      <c r="AO18" s="439"/>
      <c r="AP18" s="439"/>
      <c r="AQ18" s="439"/>
      <c r="AR18" s="439"/>
      <c r="AS18" s="439"/>
      <c r="AT18" s="440"/>
      <c r="AU18" s="441"/>
      <c r="AV18" s="442"/>
      <c r="AW18" s="442"/>
      <c r="AX18" s="442"/>
      <c r="AY18" s="443" t="s">
        <v>147</v>
      </c>
      <c r="AZ18" s="444"/>
      <c r="BA18" s="444"/>
      <c r="BB18" s="444"/>
      <c r="BC18" s="444"/>
      <c r="BD18" s="444"/>
      <c r="BE18" s="444"/>
      <c r="BF18" s="444"/>
      <c r="BG18" s="444"/>
      <c r="BH18" s="444"/>
      <c r="BI18" s="444"/>
      <c r="BJ18" s="444"/>
      <c r="BK18" s="444"/>
      <c r="BL18" s="444"/>
      <c r="BM18" s="445"/>
      <c r="BN18" s="409">
        <v>2858922</v>
      </c>
      <c r="BO18" s="410"/>
      <c r="BP18" s="410"/>
      <c r="BQ18" s="410"/>
      <c r="BR18" s="410"/>
      <c r="BS18" s="410"/>
      <c r="BT18" s="410"/>
      <c r="BU18" s="411"/>
      <c r="BV18" s="409">
        <v>2748063</v>
      </c>
      <c r="BW18" s="410"/>
      <c r="BX18" s="410"/>
      <c r="BY18" s="410"/>
      <c r="BZ18" s="410"/>
      <c r="CA18" s="410"/>
      <c r="CB18" s="410"/>
      <c r="CC18" s="411"/>
      <c r="CD18" s="194"/>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
      <c r="A19" s="181"/>
      <c r="B19" s="531" t="s">
        <v>148</v>
      </c>
      <c r="C19" s="452"/>
      <c r="D19" s="452"/>
      <c r="E19" s="532"/>
      <c r="F19" s="532"/>
      <c r="G19" s="532"/>
      <c r="H19" s="532"/>
      <c r="I19" s="532"/>
      <c r="J19" s="532"/>
      <c r="K19" s="532"/>
      <c r="L19" s="540">
        <v>47</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149</v>
      </c>
      <c r="AZ19" s="444"/>
      <c r="BA19" s="444"/>
      <c r="BB19" s="444"/>
      <c r="BC19" s="444"/>
      <c r="BD19" s="444"/>
      <c r="BE19" s="444"/>
      <c r="BF19" s="444"/>
      <c r="BG19" s="444"/>
      <c r="BH19" s="444"/>
      <c r="BI19" s="444"/>
      <c r="BJ19" s="444"/>
      <c r="BK19" s="444"/>
      <c r="BL19" s="444"/>
      <c r="BM19" s="445"/>
      <c r="BN19" s="409">
        <v>4171073</v>
      </c>
      <c r="BO19" s="410"/>
      <c r="BP19" s="410"/>
      <c r="BQ19" s="410"/>
      <c r="BR19" s="410"/>
      <c r="BS19" s="410"/>
      <c r="BT19" s="410"/>
      <c r="BU19" s="411"/>
      <c r="BV19" s="409">
        <v>4104175</v>
      </c>
      <c r="BW19" s="410"/>
      <c r="BX19" s="410"/>
      <c r="BY19" s="410"/>
      <c r="BZ19" s="410"/>
      <c r="CA19" s="410"/>
      <c r="CB19" s="410"/>
      <c r="CC19" s="411"/>
      <c r="CD19" s="194"/>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
      <c r="A20" s="181"/>
      <c r="B20" s="531" t="s">
        <v>150</v>
      </c>
      <c r="C20" s="452"/>
      <c r="D20" s="452"/>
      <c r="E20" s="532"/>
      <c r="F20" s="532"/>
      <c r="G20" s="532"/>
      <c r="H20" s="532"/>
      <c r="I20" s="532"/>
      <c r="J20" s="532"/>
      <c r="K20" s="532"/>
      <c r="L20" s="540">
        <v>2658</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94"/>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
      <c r="A21" s="181"/>
      <c r="B21" s="549" t="s">
        <v>151</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94"/>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15">
      <c r="A22" s="181"/>
      <c r="B22" s="579" t="s">
        <v>152</v>
      </c>
      <c r="C22" s="553"/>
      <c r="D22" s="554"/>
      <c r="E22" s="421" t="s">
        <v>1</v>
      </c>
      <c r="F22" s="426"/>
      <c r="G22" s="426"/>
      <c r="H22" s="426"/>
      <c r="I22" s="426"/>
      <c r="J22" s="426"/>
      <c r="K22" s="416"/>
      <c r="L22" s="421" t="s">
        <v>153</v>
      </c>
      <c r="M22" s="426"/>
      <c r="N22" s="426"/>
      <c r="O22" s="426"/>
      <c r="P22" s="416"/>
      <c r="Q22" s="584" t="s">
        <v>154</v>
      </c>
      <c r="R22" s="585"/>
      <c r="S22" s="585"/>
      <c r="T22" s="585"/>
      <c r="U22" s="585"/>
      <c r="V22" s="586"/>
      <c r="W22" s="552" t="s">
        <v>155</v>
      </c>
      <c r="X22" s="553"/>
      <c r="Y22" s="554"/>
      <c r="Z22" s="421" t="s">
        <v>1</v>
      </c>
      <c r="AA22" s="426"/>
      <c r="AB22" s="426"/>
      <c r="AC22" s="426"/>
      <c r="AD22" s="426"/>
      <c r="AE22" s="426"/>
      <c r="AF22" s="426"/>
      <c r="AG22" s="416"/>
      <c r="AH22" s="590" t="s">
        <v>156</v>
      </c>
      <c r="AI22" s="426"/>
      <c r="AJ22" s="426"/>
      <c r="AK22" s="426"/>
      <c r="AL22" s="416"/>
      <c r="AM22" s="590" t="s">
        <v>157</v>
      </c>
      <c r="AN22" s="591"/>
      <c r="AO22" s="591"/>
      <c r="AP22" s="591"/>
      <c r="AQ22" s="591"/>
      <c r="AR22" s="592"/>
      <c r="AS22" s="584" t="s">
        <v>154</v>
      </c>
      <c r="AT22" s="585"/>
      <c r="AU22" s="585"/>
      <c r="AV22" s="585"/>
      <c r="AW22" s="585"/>
      <c r="AX22" s="596"/>
      <c r="AY22" s="369" t="s">
        <v>158</v>
      </c>
      <c r="AZ22" s="370"/>
      <c r="BA22" s="370"/>
      <c r="BB22" s="370"/>
      <c r="BC22" s="370"/>
      <c r="BD22" s="370"/>
      <c r="BE22" s="370"/>
      <c r="BF22" s="370"/>
      <c r="BG22" s="370"/>
      <c r="BH22" s="370"/>
      <c r="BI22" s="370"/>
      <c r="BJ22" s="370"/>
      <c r="BK22" s="370"/>
      <c r="BL22" s="370"/>
      <c r="BM22" s="371"/>
      <c r="BN22" s="372">
        <v>5605169</v>
      </c>
      <c r="BO22" s="373"/>
      <c r="BP22" s="373"/>
      <c r="BQ22" s="373"/>
      <c r="BR22" s="373"/>
      <c r="BS22" s="373"/>
      <c r="BT22" s="373"/>
      <c r="BU22" s="374"/>
      <c r="BV22" s="372">
        <v>5963043</v>
      </c>
      <c r="BW22" s="373"/>
      <c r="BX22" s="373"/>
      <c r="BY22" s="373"/>
      <c r="BZ22" s="373"/>
      <c r="CA22" s="373"/>
      <c r="CB22" s="373"/>
      <c r="CC22" s="374"/>
      <c r="CD22" s="194"/>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15">
      <c r="A23" s="181"/>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159</v>
      </c>
      <c r="AZ23" s="444"/>
      <c r="BA23" s="444"/>
      <c r="BB23" s="444"/>
      <c r="BC23" s="444"/>
      <c r="BD23" s="444"/>
      <c r="BE23" s="444"/>
      <c r="BF23" s="444"/>
      <c r="BG23" s="444"/>
      <c r="BH23" s="444"/>
      <c r="BI23" s="444"/>
      <c r="BJ23" s="444"/>
      <c r="BK23" s="444"/>
      <c r="BL23" s="444"/>
      <c r="BM23" s="445"/>
      <c r="BN23" s="409">
        <v>5069591</v>
      </c>
      <c r="BO23" s="410"/>
      <c r="BP23" s="410"/>
      <c r="BQ23" s="410"/>
      <c r="BR23" s="410"/>
      <c r="BS23" s="410"/>
      <c r="BT23" s="410"/>
      <c r="BU23" s="411"/>
      <c r="BV23" s="409">
        <v>5343913</v>
      </c>
      <c r="BW23" s="410"/>
      <c r="BX23" s="410"/>
      <c r="BY23" s="410"/>
      <c r="BZ23" s="410"/>
      <c r="CA23" s="410"/>
      <c r="CB23" s="410"/>
      <c r="CC23" s="411"/>
      <c r="CD23" s="194"/>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
      <c r="A24" s="181"/>
      <c r="B24" s="580"/>
      <c r="C24" s="556"/>
      <c r="D24" s="557"/>
      <c r="E24" s="459" t="s">
        <v>160</v>
      </c>
      <c r="F24" s="439"/>
      <c r="G24" s="439"/>
      <c r="H24" s="439"/>
      <c r="I24" s="439"/>
      <c r="J24" s="439"/>
      <c r="K24" s="440"/>
      <c r="L24" s="460">
        <v>1</v>
      </c>
      <c r="M24" s="461"/>
      <c r="N24" s="461"/>
      <c r="O24" s="461"/>
      <c r="P24" s="503"/>
      <c r="Q24" s="460">
        <v>7300</v>
      </c>
      <c r="R24" s="461"/>
      <c r="S24" s="461"/>
      <c r="T24" s="461"/>
      <c r="U24" s="461"/>
      <c r="V24" s="503"/>
      <c r="W24" s="555"/>
      <c r="X24" s="556"/>
      <c r="Y24" s="557"/>
      <c r="Z24" s="459" t="s">
        <v>161</v>
      </c>
      <c r="AA24" s="439"/>
      <c r="AB24" s="439"/>
      <c r="AC24" s="439"/>
      <c r="AD24" s="439"/>
      <c r="AE24" s="439"/>
      <c r="AF24" s="439"/>
      <c r="AG24" s="440"/>
      <c r="AH24" s="460">
        <v>88</v>
      </c>
      <c r="AI24" s="461"/>
      <c r="AJ24" s="461"/>
      <c r="AK24" s="461"/>
      <c r="AL24" s="503"/>
      <c r="AM24" s="460">
        <v>256608</v>
      </c>
      <c r="AN24" s="461"/>
      <c r="AO24" s="461"/>
      <c r="AP24" s="461"/>
      <c r="AQ24" s="461"/>
      <c r="AR24" s="503"/>
      <c r="AS24" s="460">
        <v>2916</v>
      </c>
      <c r="AT24" s="461"/>
      <c r="AU24" s="461"/>
      <c r="AV24" s="461"/>
      <c r="AW24" s="461"/>
      <c r="AX24" s="462"/>
      <c r="AY24" s="525" t="s">
        <v>162</v>
      </c>
      <c r="AZ24" s="526"/>
      <c r="BA24" s="526"/>
      <c r="BB24" s="526"/>
      <c r="BC24" s="526"/>
      <c r="BD24" s="526"/>
      <c r="BE24" s="526"/>
      <c r="BF24" s="526"/>
      <c r="BG24" s="526"/>
      <c r="BH24" s="526"/>
      <c r="BI24" s="526"/>
      <c r="BJ24" s="526"/>
      <c r="BK24" s="526"/>
      <c r="BL24" s="526"/>
      <c r="BM24" s="527"/>
      <c r="BN24" s="409">
        <v>4069217</v>
      </c>
      <c r="BO24" s="410"/>
      <c r="BP24" s="410"/>
      <c r="BQ24" s="410"/>
      <c r="BR24" s="410"/>
      <c r="BS24" s="410"/>
      <c r="BT24" s="410"/>
      <c r="BU24" s="411"/>
      <c r="BV24" s="409">
        <v>4251810</v>
      </c>
      <c r="BW24" s="410"/>
      <c r="BX24" s="410"/>
      <c r="BY24" s="410"/>
      <c r="BZ24" s="410"/>
      <c r="CA24" s="410"/>
      <c r="CB24" s="410"/>
      <c r="CC24" s="411"/>
      <c r="CD24" s="194"/>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15">
      <c r="A25" s="181"/>
      <c r="B25" s="580"/>
      <c r="C25" s="556"/>
      <c r="D25" s="557"/>
      <c r="E25" s="459" t="s">
        <v>163</v>
      </c>
      <c r="F25" s="439"/>
      <c r="G25" s="439"/>
      <c r="H25" s="439"/>
      <c r="I25" s="439"/>
      <c r="J25" s="439"/>
      <c r="K25" s="440"/>
      <c r="L25" s="460">
        <v>1</v>
      </c>
      <c r="M25" s="461"/>
      <c r="N25" s="461"/>
      <c r="O25" s="461"/>
      <c r="P25" s="503"/>
      <c r="Q25" s="460">
        <v>5900</v>
      </c>
      <c r="R25" s="461"/>
      <c r="S25" s="461"/>
      <c r="T25" s="461"/>
      <c r="U25" s="461"/>
      <c r="V25" s="503"/>
      <c r="W25" s="555"/>
      <c r="X25" s="556"/>
      <c r="Y25" s="557"/>
      <c r="Z25" s="459" t="s">
        <v>164</v>
      </c>
      <c r="AA25" s="439"/>
      <c r="AB25" s="439"/>
      <c r="AC25" s="439"/>
      <c r="AD25" s="439"/>
      <c r="AE25" s="439"/>
      <c r="AF25" s="439"/>
      <c r="AG25" s="440"/>
      <c r="AH25" s="460" t="s">
        <v>122</v>
      </c>
      <c r="AI25" s="461"/>
      <c r="AJ25" s="461"/>
      <c r="AK25" s="461"/>
      <c r="AL25" s="503"/>
      <c r="AM25" s="460" t="s">
        <v>122</v>
      </c>
      <c r="AN25" s="461"/>
      <c r="AO25" s="461"/>
      <c r="AP25" s="461"/>
      <c r="AQ25" s="461"/>
      <c r="AR25" s="503"/>
      <c r="AS25" s="460" t="s">
        <v>122</v>
      </c>
      <c r="AT25" s="461"/>
      <c r="AU25" s="461"/>
      <c r="AV25" s="461"/>
      <c r="AW25" s="461"/>
      <c r="AX25" s="462"/>
      <c r="AY25" s="369" t="s">
        <v>165</v>
      </c>
      <c r="AZ25" s="370"/>
      <c r="BA25" s="370"/>
      <c r="BB25" s="370"/>
      <c r="BC25" s="370"/>
      <c r="BD25" s="370"/>
      <c r="BE25" s="370"/>
      <c r="BF25" s="370"/>
      <c r="BG25" s="370"/>
      <c r="BH25" s="370"/>
      <c r="BI25" s="370"/>
      <c r="BJ25" s="370"/>
      <c r="BK25" s="370"/>
      <c r="BL25" s="370"/>
      <c r="BM25" s="371"/>
      <c r="BN25" s="372">
        <v>419706</v>
      </c>
      <c r="BO25" s="373"/>
      <c r="BP25" s="373"/>
      <c r="BQ25" s="373"/>
      <c r="BR25" s="373"/>
      <c r="BS25" s="373"/>
      <c r="BT25" s="373"/>
      <c r="BU25" s="374"/>
      <c r="BV25" s="372">
        <v>460573</v>
      </c>
      <c r="BW25" s="373"/>
      <c r="BX25" s="373"/>
      <c r="BY25" s="373"/>
      <c r="BZ25" s="373"/>
      <c r="CA25" s="373"/>
      <c r="CB25" s="373"/>
      <c r="CC25" s="374"/>
      <c r="CD25" s="194"/>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15">
      <c r="A26" s="181"/>
      <c r="B26" s="580"/>
      <c r="C26" s="556"/>
      <c r="D26" s="557"/>
      <c r="E26" s="459" t="s">
        <v>166</v>
      </c>
      <c r="F26" s="439"/>
      <c r="G26" s="439"/>
      <c r="H26" s="439"/>
      <c r="I26" s="439"/>
      <c r="J26" s="439"/>
      <c r="K26" s="440"/>
      <c r="L26" s="460">
        <v>1</v>
      </c>
      <c r="M26" s="461"/>
      <c r="N26" s="461"/>
      <c r="O26" s="461"/>
      <c r="P26" s="503"/>
      <c r="Q26" s="460">
        <v>5600</v>
      </c>
      <c r="R26" s="461"/>
      <c r="S26" s="461"/>
      <c r="T26" s="461"/>
      <c r="U26" s="461"/>
      <c r="V26" s="503"/>
      <c r="W26" s="555"/>
      <c r="X26" s="556"/>
      <c r="Y26" s="557"/>
      <c r="Z26" s="459" t="s">
        <v>167</v>
      </c>
      <c r="AA26" s="561"/>
      <c r="AB26" s="561"/>
      <c r="AC26" s="561"/>
      <c r="AD26" s="561"/>
      <c r="AE26" s="561"/>
      <c r="AF26" s="561"/>
      <c r="AG26" s="562"/>
      <c r="AH26" s="460" t="s">
        <v>122</v>
      </c>
      <c r="AI26" s="461"/>
      <c r="AJ26" s="461"/>
      <c r="AK26" s="461"/>
      <c r="AL26" s="503"/>
      <c r="AM26" s="460" t="s">
        <v>122</v>
      </c>
      <c r="AN26" s="461"/>
      <c r="AO26" s="461"/>
      <c r="AP26" s="461"/>
      <c r="AQ26" s="461"/>
      <c r="AR26" s="503"/>
      <c r="AS26" s="460" t="s">
        <v>122</v>
      </c>
      <c r="AT26" s="461"/>
      <c r="AU26" s="461"/>
      <c r="AV26" s="461"/>
      <c r="AW26" s="461"/>
      <c r="AX26" s="462"/>
      <c r="AY26" s="412" t="s">
        <v>168</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94"/>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
      <c r="A27" s="181"/>
      <c r="B27" s="580"/>
      <c r="C27" s="556"/>
      <c r="D27" s="557"/>
      <c r="E27" s="459" t="s">
        <v>169</v>
      </c>
      <c r="F27" s="439"/>
      <c r="G27" s="439"/>
      <c r="H27" s="439"/>
      <c r="I27" s="439"/>
      <c r="J27" s="439"/>
      <c r="K27" s="440"/>
      <c r="L27" s="460">
        <v>1</v>
      </c>
      <c r="M27" s="461"/>
      <c r="N27" s="461"/>
      <c r="O27" s="461"/>
      <c r="P27" s="503"/>
      <c r="Q27" s="460">
        <v>2500</v>
      </c>
      <c r="R27" s="461"/>
      <c r="S27" s="461"/>
      <c r="T27" s="461"/>
      <c r="U27" s="461"/>
      <c r="V27" s="503"/>
      <c r="W27" s="555"/>
      <c r="X27" s="556"/>
      <c r="Y27" s="557"/>
      <c r="Z27" s="459" t="s">
        <v>170</v>
      </c>
      <c r="AA27" s="439"/>
      <c r="AB27" s="439"/>
      <c r="AC27" s="439"/>
      <c r="AD27" s="439"/>
      <c r="AE27" s="439"/>
      <c r="AF27" s="439"/>
      <c r="AG27" s="440"/>
      <c r="AH27" s="460">
        <v>1</v>
      </c>
      <c r="AI27" s="461"/>
      <c r="AJ27" s="461"/>
      <c r="AK27" s="461"/>
      <c r="AL27" s="503"/>
      <c r="AM27" s="460" t="s">
        <v>171</v>
      </c>
      <c r="AN27" s="461"/>
      <c r="AO27" s="461"/>
      <c r="AP27" s="461"/>
      <c r="AQ27" s="461"/>
      <c r="AR27" s="503"/>
      <c r="AS27" s="460" t="s">
        <v>171</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v>109334</v>
      </c>
      <c r="BO27" s="529"/>
      <c r="BP27" s="529"/>
      <c r="BQ27" s="529"/>
      <c r="BR27" s="529"/>
      <c r="BS27" s="529"/>
      <c r="BT27" s="529"/>
      <c r="BU27" s="530"/>
      <c r="BV27" s="528">
        <v>109334</v>
      </c>
      <c r="BW27" s="529"/>
      <c r="BX27" s="529"/>
      <c r="BY27" s="529"/>
      <c r="BZ27" s="529"/>
      <c r="CA27" s="529"/>
      <c r="CB27" s="529"/>
      <c r="CC27" s="530"/>
      <c r="CD27" s="196"/>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15">
      <c r="A28" s="181"/>
      <c r="B28" s="580"/>
      <c r="C28" s="556"/>
      <c r="D28" s="557"/>
      <c r="E28" s="459" t="s">
        <v>173</v>
      </c>
      <c r="F28" s="439"/>
      <c r="G28" s="439"/>
      <c r="H28" s="439"/>
      <c r="I28" s="439"/>
      <c r="J28" s="439"/>
      <c r="K28" s="440"/>
      <c r="L28" s="460">
        <v>1</v>
      </c>
      <c r="M28" s="461"/>
      <c r="N28" s="461"/>
      <c r="O28" s="461"/>
      <c r="P28" s="503"/>
      <c r="Q28" s="460">
        <v>1900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913423</v>
      </c>
      <c r="BO28" s="373"/>
      <c r="BP28" s="373"/>
      <c r="BQ28" s="373"/>
      <c r="BR28" s="373"/>
      <c r="BS28" s="373"/>
      <c r="BT28" s="373"/>
      <c r="BU28" s="374"/>
      <c r="BV28" s="372">
        <v>776413</v>
      </c>
      <c r="BW28" s="373"/>
      <c r="BX28" s="373"/>
      <c r="BY28" s="373"/>
      <c r="BZ28" s="373"/>
      <c r="CA28" s="373"/>
      <c r="CB28" s="373"/>
      <c r="CC28" s="374"/>
      <c r="CD28" s="194"/>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15">
      <c r="A29" s="181"/>
      <c r="B29" s="580"/>
      <c r="C29" s="556"/>
      <c r="D29" s="557"/>
      <c r="E29" s="459" t="s">
        <v>176</v>
      </c>
      <c r="F29" s="439"/>
      <c r="G29" s="439"/>
      <c r="H29" s="439"/>
      <c r="I29" s="439"/>
      <c r="J29" s="439"/>
      <c r="K29" s="440"/>
      <c r="L29" s="460">
        <v>10</v>
      </c>
      <c r="M29" s="461"/>
      <c r="N29" s="461"/>
      <c r="O29" s="461"/>
      <c r="P29" s="503"/>
      <c r="Q29" s="460">
        <v>1650</v>
      </c>
      <c r="R29" s="461"/>
      <c r="S29" s="461"/>
      <c r="T29" s="461"/>
      <c r="U29" s="461"/>
      <c r="V29" s="503"/>
      <c r="W29" s="558"/>
      <c r="X29" s="559"/>
      <c r="Y29" s="560"/>
      <c r="Z29" s="459" t="s">
        <v>177</v>
      </c>
      <c r="AA29" s="439"/>
      <c r="AB29" s="439"/>
      <c r="AC29" s="439"/>
      <c r="AD29" s="439"/>
      <c r="AE29" s="439"/>
      <c r="AF29" s="439"/>
      <c r="AG29" s="440"/>
      <c r="AH29" s="460">
        <v>89</v>
      </c>
      <c r="AI29" s="461"/>
      <c r="AJ29" s="461"/>
      <c r="AK29" s="461"/>
      <c r="AL29" s="503"/>
      <c r="AM29" s="460">
        <v>259354</v>
      </c>
      <c r="AN29" s="461"/>
      <c r="AO29" s="461"/>
      <c r="AP29" s="461"/>
      <c r="AQ29" s="461"/>
      <c r="AR29" s="503"/>
      <c r="AS29" s="460">
        <v>2914</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v>306374</v>
      </c>
      <c r="BO29" s="410"/>
      <c r="BP29" s="410"/>
      <c r="BQ29" s="410"/>
      <c r="BR29" s="410"/>
      <c r="BS29" s="410"/>
      <c r="BT29" s="410"/>
      <c r="BU29" s="411"/>
      <c r="BV29" s="409">
        <v>293297</v>
      </c>
      <c r="BW29" s="410"/>
      <c r="BX29" s="410"/>
      <c r="BY29" s="410"/>
      <c r="BZ29" s="410"/>
      <c r="CA29" s="410"/>
      <c r="CB29" s="410"/>
      <c r="CC29" s="411"/>
      <c r="CD29" s="196"/>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
      <c r="A30" s="181"/>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97.3</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701189</v>
      </c>
      <c r="BO30" s="529"/>
      <c r="BP30" s="529"/>
      <c r="BQ30" s="529"/>
      <c r="BR30" s="529"/>
      <c r="BS30" s="529"/>
      <c r="BT30" s="529"/>
      <c r="BU30" s="530"/>
      <c r="BV30" s="528">
        <v>709156</v>
      </c>
      <c r="BW30" s="529"/>
      <c r="BX30" s="529"/>
      <c r="BY30" s="529"/>
      <c r="BZ30" s="529"/>
      <c r="CA30" s="529"/>
      <c r="CB30" s="529"/>
      <c r="CC30" s="53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204"/>
    </row>
    <row r="33" spans="1:113" ht="13.5" customHeight="1" x14ac:dyDescent="0.15">
      <c r="A33" s="181"/>
      <c r="B33" s="205"/>
      <c r="C33" s="433" t="s">
        <v>186</v>
      </c>
      <c r="D33" s="433"/>
      <c r="E33" s="398" t="s">
        <v>187</v>
      </c>
      <c r="F33" s="398"/>
      <c r="G33" s="398"/>
      <c r="H33" s="398"/>
      <c r="I33" s="398"/>
      <c r="J33" s="398"/>
      <c r="K33" s="398"/>
      <c r="L33" s="398"/>
      <c r="M33" s="398"/>
      <c r="N33" s="398"/>
      <c r="O33" s="398"/>
      <c r="P33" s="398"/>
      <c r="Q33" s="398"/>
      <c r="R33" s="398"/>
      <c r="S33" s="398"/>
      <c r="T33" s="206"/>
      <c r="U33" s="433" t="s">
        <v>186</v>
      </c>
      <c r="V33" s="433"/>
      <c r="W33" s="398" t="s">
        <v>187</v>
      </c>
      <c r="X33" s="398"/>
      <c r="Y33" s="398"/>
      <c r="Z33" s="398"/>
      <c r="AA33" s="398"/>
      <c r="AB33" s="398"/>
      <c r="AC33" s="398"/>
      <c r="AD33" s="398"/>
      <c r="AE33" s="398"/>
      <c r="AF33" s="398"/>
      <c r="AG33" s="398"/>
      <c r="AH33" s="398"/>
      <c r="AI33" s="398"/>
      <c r="AJ33" s="398"/>
      <c r="AK33" s="398"/>
      <c r="AL33" s="206"/>
      <c r="AM33" s="433" t="s">
        <v>186</v>
      </c>
      <c r="AN33" s="433"/>
      <c r="AO33" s="398" t="s">
        <v>187</v>
      </c>
      <c r="AP33" s="398"/>
      <c r="AQ33" s="398"/>
      <c r="AR33" s="398"/>
      <c r="AS33" s="398"/>
      <c r="AT33" s="398"/>
      <c r="AU33" s="398"/>
      <c r="AV33" s="398"/>
      <c r="AW33" s="398"/>
      <c r="AX33" s="398"/>
      <c r="AY33" s="398"/>
      <c r="AZ33" s="398"/>
      <c r="BA33" s="398"/>
      <c r="BB33" s="398"/>
      <c r="BC33" s="398"/>
      <c r="BD33" s="207"/>
      <c r="BE33" s="398" t="s">
        <v>188</v>
      </c>
      <c r="BF33" s="398"/>
      <c r="BG33" s="398" t="s">
        <v>189</v>
      </c>
      <c r="BH33" s="398"/>
      <c r="BI33" s="398"/>
      <c r="BJ33" s="398"/>
      <c r="BK33" s="398"/>
      <c r="BL33" s="398"/>
      <c r="BM33" s="398"/>
      <c r="BN33" s="398"/>
      <c r="BO33" s="398"/>
      <c r="BP33" s="398"/>
      <c r="BQ33" s="398"/>
      <c r="BR33" s="398"/>
      <c r="BS33" s="398"/>
      <c r="BT33" s="398"/>
      <c r="BU33" s="398"/>
      <c r="BV33" s="207"/>
      <c r="BW33" s="433" t="s">
        <v>188</v>
      </c>
      <c r="BX33" s="433"/>
      <c r="BY33" s="398" t="s">
        <v>190</v>
      </c>
      <c r="BZ33" s="398"/>
      <c r="CA33" s="398"/>
      <c r="CB33" s="398"/>
      <c r="CC33" s="398"/>
      <c r="CD33" s="398"/>
      <c r="CE33" s="398"/>
      <c r="CF33" s="398"/>
      <c r="CG33" s="398"/>
      <c r="CH33" s="398"/>
      <c r="CI33" s="398"/>
      <c r="CJ33" s="398"/>
      <c r="CK33" s="398"/>
      <c r="CL33" s="398"/>
      <c r="CM33" s="398"/>
      <c r="CN33" s="206"/>
      <c r="CO33" s="433" t="s">
        <v>186</v>
      </c>
      <c r="CP33" s="433"/>
      <c r="CQ33" s="398" t="s">
        <v>191</v>
      </c>
      <c r="CR33" s="398"/>
      <c r="CS33" s="398"/>
      <c r="CT33" s="398"/>
      <c r="CU33" s="398"/>
      <c r="CV33" s="398"/>
      <c r="CW33" s="398"/>
      <c r="CX33" s="398"/>
      <c r="CY33" s="398"/>
      <c r="CZ33" s="398"/>
      <c r="DA33" s="398"/>
      <c r="DB33" s="398"/>
      <c r="DC33" s="398"/>
      <c r="DD33" s="398"/>
      <c r="DE33" s="398"/>
      <c r="DF33" s="206"/>
      <c r="DG33" s="598" t="s">
        <v>192</v>
      </c>
      <c r="DH33" s="598"/>
      <c r="DI33" s="208"/>
    </row>
    <row r="34" spans="1:113" ht="32.25" customHeight="1" x14ac:dyDescent="0.15">
      <c r="A34" s="181"/>
      <c r="B34" s="205"/>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81"/>
      <c r="U34" s="599">
        <f>IF(W34="","",MAX(C34:D43)+1)</f>
        <v>3</v>
      </c>
      <c r="V34" s="599"/>
      <c r="W34" s="600" t="str">
        <f>IF('各会計、関係団体の財政状況及び健全化判断比率'!B28="","",'各会計、関係団体の財政状況及び健全化判断比率'!B28)</f>
        <v>国民健康保険（事業勘定）特別会計</v>
      </c>
      <c r="X34" s="600"/>
      <c r="Y34" s="600"/>
      <c r="Z34" s="600"/>
      <c r="AA34" s="600"/>
      <c r="AB34" s="600"/>
      <c r="AC34" s="600"/>
      <c r="AD34" s="600"/>
      <c r="AE34" s="600"/>
      <c r="AF34" s="600"/>
      <c r="AG34" s="600"/>
      <c r="AH34" s="600"/>
      <c r="AI34" s="600"/>
      <c r="AJ34" s="600"/>
      <c r="AK34" s="600"/>
      <c r="AL34" s="181"/>
      <c r="AM34" s="599">
        <f>IF(AO34="","",MAX(C34:D43,U34:V43)+1)</f>
        <v>6</v>
      </c>
      <c r="AN34" s="599"/>
      <c r="AO34" s="600" t="str">
        <f>IF('各会計、関係団体の財政状況及び健全化判断比率'!B31="","",'各会計、関係団体の財政状況及び健全化判断比率'!B31)</f>
        <v>水道事業会計</v>
      </c>
      <c r="AP34" s="600"/>
      <c r="AQ34" s="600"/>
      <c r="AR34" s="600"/>
      <c r="AS34" s="600"/>
      <c r="AT34" s="600"/>
      <c r="AU34" s="600"/>
      <c r="AV34" s="600"/>
      <c r="AW34" s="600"/>
      <c r="AX34" s="600"/>
      <c r="AY34" s="600"/>
      <c r="AZ34" s="600"/>
      <c r="BA34" s="600"/>
      <c r="BB34" s="600"/>
      <c r="BC34" s="600"/>
      <c r="BD34" s="181"/>
      <c r="BE34" s="599" t="str">
        <f>IF(BG34="","",MAX(C34:D43,U34:V43,AM34:AN43)+1)</f>
        <v/>
      </c>
      <c r="BF34" s="599"/>
      <c r="BG34" s="600"/>
      <c r="BH34" s="600"/>
      <c r="BI34" s="600"/>
      <c r="BJ34" s="600"/>
      <c r="BK34" s="600"/>
      <c r="BL34" s="600"/>
      <c r="BM34" s="600"/>
      <c r="BN34" s="600"/>
      <c r="BO34" s="600"/>
      <c r="BP34" s="600"/>
      <c r="BQ34" s="600"/>
      <c r="BR34" s="600"/>
      <c r="BS34" s="600"/>
      <c r="BT34" s="600"/>
      <c r="BU34" s="600"/>
      <c r="BV34" s="181"/>
      <c r="BW34" s="599">
        <f>IF(BY34="","",MAX(C34:D43,U34:V43,AM34:AN43,BE34:BF43)+1)</f>
        <v>8</v>
      </c>
      <c r="BX34" s="599"/>
      <c r="BY34" s="600" t="str">
        <f>IF('各会計、関係団体の財政状況及び健全化判断比率'!B68="","",'各会計、関係団体の財政状況及び健全化判断比率'!B68)</f>
        <v>上川教育研修センター組合</v>
      </c>
      <c r="BZ34" s="600"/>
      <c r="CA34" s="600"/>
      <c r="CB34" s="600"/>
      <c r="CC34" s="600"/>
      <c r="CD34" s="600"/>
      <c r="CE34" s="600"/>
      <c r="CF34" s="600"/>
      <c r="CG34" s="600"/>
      <c r="CH34" s="600"/>
      <c r="CI34" s="600"/>
      <c r="CJ34" s="600"/>
      <c r="CK34" s="600"/>
      <c r="CL34" s="600"/>
      <c r="CM34" s="600"/>
      <c r="CN34" s="181"/>
      <c r="CO34" s="599">
        <f>IF(CQ34="","",MAX(C34:D43,U34:V43,AM34:AN43,BE34:BF43,BW34:BX43)+1)</f>
        <v>10</v>
      </c>
      <c r="CP34" s="599"/>
      <c r="CQ34" s="600" t="str">
        <f>IF('各会計、関係団体の財政状況及び健全化判断比率'!BS7="","",'各会計、関係団体の財政状況及び健全化判断比率'!BS7)</f>
        <v>鷹栖町土地開発公社</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208"/>
    </row>
    <row r="35" spans="1:113" ht="32.25" customHeight="1" x14ac:dyDescent="0.15">
      <c r="A35" s="181"/>
      <c r="B35" s="205"/>
      <c r="C35" s="599">
        <f>IF(E35="","",C34+1)</f>
        <v>2</v>
      </c>
      <c r="D35" s="599"/>
      <c r="E35" s="600" t="str">
        <f>IF('各会計、関係団体の財政状況及び健全化判断比率'!B8="","",'各会計、関係団体の財政状況及び健全化判断比率'!B8)</f>
        <v>上川町村等公平委員会特別会計</v>
      </c>
      <c r="F35" s="600"/>
      <c r="G35" s="600"/>
      <c r="H35" s="600"/>
      <c r="I35" s="600"/>
      <c r="J35" s="600"/>
      <c r="K35" s="600"/>
      <c r="L35" s="600"/>
      <c r="M35" s="600"/>
      <c r="N35" s="600"/>
      <c r="O35" s="600"/>
      <c r="P35" s="600"/>
      <c r="Q35" s="600"/>
      <c r="R35" s="600"/>
      <c r="S35" s="600"/>
      <c r="T35" s="181"/>
      <c r="U35" s="599">
        <f>IF(W35="","",U34+1)</f>
        <v>4</v>
      </c>
      <c r="V35" s="599"/>
      <c r="W35" s="600" t="str">
        <f>IF('各会計、関係団体の財政状況及び健全化判断比率'!B29="","",'各会計、関係団体の財政状況及び健全化判断比率'!B29)</f>
        <v>介護保険特別会計</v>
      </c>
      <c r="X35" s="600"/>
      <c r="Y35" s="600"/>
      <c r="Z35" s="600"/>
      <c r="AA35" s="600"/>
      <c r="AB35" s="600"/>
      <c r="AC35" s="600"/>
      <c r="AD35" s="600"/>
      <c r="AE35" s="600"/>
      <c r="AF35" s="600"/>
      <c r="AG35" s="600"/>
      <c r="AH35" s="600"/>
      <c r="AI35" s="600"/>
      <c r="AJ35" s="600"/>
      <c r="AK35" s="600"/>
      <c r="AL35" s="181"/>
      <c r="AM35" s="599">
        <f t="shared" ref="AM35:AM43" si="0">IF(AO35="","",AM34+1)</f>
        <v>7</v>
      </c>
      <c r="AN35" s="599"/>
      <c r="AO35" s="600" t="str">
        <f>IF('各会計、関係団体の財政状況及び健全化判断比率'!B32="","",'各会計、関係団体の財政状況及び健全化判断比率'!B32)</f>
        <v>公共下水道事業会計</v>
      </c>
      <c r="AP35" s="600"/>
      <c r="AQ35" s="600"/>
      <c r="AR35" s="600"/>
      <c r="AS35" s="600"/>
      <c r="AT35" s="600"/>
      <c r="AU35" s="600"/>
      <c r="AV35" s="600"/>
      <c r="AW35" s="600"/>
      <c r="AX35" s="600"/>
      <c r="AY35" s="600"/>
      <c r="AZ35" s="600"/>
      <c r="BA35" s="600"/>
      <c r="BB35" s="600"/>
      <c r="BC35" s="600"/>
      <c r="BD35" s="181"/>
      <c r="BE35" s="599" t="str">
        <f t="shared" ref="BE35:BE43" si="1">IF(BG35="","",BE34+1)</f>
        <v/>
      </c>
      <c r="BF35" s="599"/>
      <c r="BG35" s="600"/>
      <c r="BH35" s="600"/>
      <c r="BI35" s="600"/>
      <c r="BJ35" s="600"/>
      <c r="BK35" s="600"/>
      <c r="BL35" s="600"/>
      <c r="BM35" s="600"/>
      <c r="BN35" s="600"/>
      <c r="BO35" s="600"/>
      <c r="BP35" s="600"/>
      <c r="BQ35" s="600"/>
      <c r="BR35" s="600"/>
      <c r="BS35" s="600"/>
      <c r="BT35" s="600"/>
      <c r="BU35" s="600"/>
      <c r="BV35" s="181"/>
      <c r="BW35" s="599">
        <f t="shared" ref="BW35:BW43" si="2">IF(BY35="","",BW34+1)</f>
        <v>9</v>
      </c>
      <c r="BX35" s="599"/>
      <c r="BY35" s="600" t="str">
        <f>IF('各会計、関係団体の財政状況及び健全化判断比率'!B69="","",'各会計、関係団体の財政状況及び健全化判断比率'!B69)</f>
        <v>上川広域滞納整理機構</v>
      </c>
      <c r="BZ35" s="600"/>
      <c r="CA35" s="600"/>
      <c r="CB35" s="600"/>
      <c r="CC35" s="600"/>
      <c r="CD35" s="600"/>
      <c r="CE35" s="600"/>
      <c r="CF35" s="600"/>
      <c r="CG35" s="600"/>
      <c r="CH35" s="600"/>
      <c r="CI35" s="600"/>
      <c r="CJ35" s="600"/>
      <c r="CK35" s="600"/>
      <c r="CL35" s="600"/>
      <c r="CM35" s="600"/>
      <c r="CN35" s="181"/>
      <c r="CO35" s="599">
        <f t="shared" ref="CO35:CO43" si="3">IF(CQ35="","",CO34+1)</f>
        <v>11</v>
      </c>
      <c r="CP35" s="599"/>
      <c r="CQ35" s="600" t="str">
        <f>IF('各会計、関係団体の財政状況及び健全化判断比率'!BS8="","",'各会計、関係団体の財政状況及び健全化判断比率'!BS8)</f>
        <v>鷹栖町農業振興公社</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
      </c>
      <c r="DH35" s="601"/>
      <c r="DI35" s="208"/>
    </row>
    <row r="36" spans="1:113" ht="32.25" customHeight="1" x14ac:dyDescent="0.15">
      <c r="A36" s="181"/>
      <c r="B36" s="205"/>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81"/>
      <c r="U36" s="599">
        <f t="shared" ref="U36:U43" si="4">IF(W36="","",U35+1)</f>
        <v>5</v>
      </c>
      <c r="V36" s="599"/>
      <c r="W36" s="600" t="str">
        <f>IF('各会計、関係団体の財政状況及び健全化判断比率'!B30="","",'各会計、関係団体の財政状況及び健全化判断比率'!B30)</f>
        <v>後期高齢者医療特別会計</v>
      </c>
      <c r="X36" s="600"/>
      <c r="Y36" s="600"/>
      <c r="Z36" s="600"/>
      <c r="AA36" s="600"/>
      <c r="AB36" s="600"/>
      <c r="AC36" s="600"/>
      <c r="AD36" s="600"/>
      <c r="AE36" s="600"/>
      <c r="AF36" s="600"/>
      <c r="AG36" s="600"/>
      <c r="AH36" s="600"/>
      <c r="AI36" s="600"/>
      <c r="AJ36" s="600"/>
      <c r="AK36" s="600"/>
      <c r="AL36" s="181"/>
      <c r="AM36" s="599" t="str">
        <f t="shared" si="0"/>
        <v/>
      </c>
      <c r="AN36" s="599"/>
      <c r="AO36" s="600"/>
      <c r="AP36" s="600"/>
      <c r="AQ36" s="600"/>
      <c r="AR36" s="600"/>
      <c r="AS36" s="600"/>
      <c r="AT36" s="600"/>
      <c r="AU36" s="600"/>
      <c r="AV36" s="600"/>
      <c r="AW36" s="600"/>
      <c r="AX36" s="600"/>
      <c r="AY36" s="600"/>
      <c r="AZ36" s="600"/>
      <c r="BA36" s="600"/>
      <c r="BB36" s="600"/>
      <c r="BC36" s="600"/>
      <c r="BD36" s="181"/>
      <c r="BE36" s="599" t="str">
        <f t="shared" si="1"/>
        <v/>
      </c>
      <c r="BF36" s="599"/>
      <c r="BG36" s="600"/>
      <c r="BH36" s="600"/>
      <c r="BI36" s="600"/>
      <c r="BJ36" s="600"/>
      <c r="BK36" s="600"/>
      <c r="BL36" s="600"/>
      <c r="BM36" s="600"/>
      <c r="BN36" s="600"/>
      <c r="BO36" s="600"/>
      <c r="BP36" s="600"/>
      <c r="BQ36" s="600"/>
      <c r="BR36" s="600"/>
      <c r="BS36" s="600"/>
      <c r="BT36" s="600"/>
      <c r="BU36" s="600"/>
      <c r="BV36" s="181"/>
      <c r="BW36" s="599" t="str">
        <f t="shared" si="2"/>
        <v/>
      </c>
      <c r="BX36" s="599"/>
      <c r="BY36" s="600" t="str">
        <f>IF('各会計、関係団体の財政状況及び健全化判断比率'!B70="","",'各会計、関係団体の財政状況及び健全化判断比率'!B70)</f>
        <v/>
      </c>
      <c r="BZ36" s="600"/>
      <c r="CA36" s="600"/>
      <c r="CB36" s="600"/>
      <c r="CC36" s="600"/>
      <c r="CD36" s="600"/>
      <c r="CE36" s="600"/>
      <c r="CF36" s="600"/>
      <c r="CG36" s="600"/>
      <c r="CH36" s="600"/>
      <c r="CI36" s="600"/>
      <c r="CJ36" s="600"/>
      <c r="CK36" s="600"/>
      <c r="CL36" s="600"/>
      <c r="CM36" s="600"/>
      <c r="CN36" s="181"/>
      <c r="CO36" s="599" t="str">
        <f t="shared" si="3"/>
        <v/>
      </c>
      <c r="CP36" s="599"/>
      <c r="CQ36" s="600" t="str">
        <f>IF('各会計、関係団体の財政状況及び健全化判断比率'!BS9="","",'各会計、関係団体の財政状況及び健全化判断比率'!BS9)</f>
        <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208"/>
    </row>
    <row r="37" spans="1:113" ht="32.25" customHeight="1" x14ac:dyDescent="0.15">
      <c r="A37" s="181"/>
      <c r="B37" s="205"/>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81"/>
      <c r="U37" s="599" t="str">
        <f t="shared" si="4"/>
        <v/>
      </c>
      <c r="V37" s="599"/>
      <c r="W37" s="600"/>
      <c r="X37" s="600"/>
      <c r="Y37" s="600"/>
      <c r="Z37" s="600"/>
      <c r="AA37" s="600"/>
      <c r="AB37" s="600"/>
      <c r="AC37" s="600"/>
      <c r="AD37" s="600"/>
      <c r="AE37" s="600"/>
      <c r="AF37" s="600"/>
      <c r="AG37" s="600"/>
      <c r="AH37" s="600"/>
      <c r="AI37" s="600"/>
      <c r="AJ37" s="600"/>
      <c r="AK37" s="600"/>
      <c r="AL37" s="181"/>
      <c r="AM37" s="599" t="str">
        <f t="shared" si="0"/>
        <v/>
      </c>
      <c r="AN37" s="599"/>
      <c r="AO37" s="600"/>
      <c r="AP37" s="600"/>
      <c r="AQ37" s="600"/>
      <c r="AR37" s="600"/>
      <c r="AS37" s="600"/>
      <c r="AT37" s="600"/>
      <c r="AU37" s="600"/>
      <c r="AV37" s="600"/>
      <c r="AW37" s="600"/>
      <c r="AX37" s="600"/>
      <c r="AY37" s="600"/>
      <c r="AZ37" s="600"/>
      <c r="BA37" s="600"/>
      <c r="BB37" s="600"/>
      <c r="BC37" s="600"/>
      <c r="BD37" s="181"/>
      <c r="BE37" s="599" t="str">
        <f t="shared" si="1"/>
        <v/>
      </c>
      <c r="BF37" s="599"/>
      <c r="BG37" s="600"/>
      <c r="BH37" s="600"/>
      <c r="BI37" s="600"/>
      <c r="BJ37" s="600"/>
      <c r="BK37" s="600"/>
      <c r="BL37" s="600"/>
      <c r="BM37" s="600"/>
      <c r="BN37" s="600"/>
      <c r="BO37" s="600"/>
      <c r="BP37" s="600"/>
      <c r="BQ37" s="600"/>
      <c r="BR37" s="600"/>
      <c r="BS37" s="600"/>
      <c r="BT37" s="600"/>
      <c r="BU37" s="600"/>
      <c r="BV37" s="181"/>
      <c r="BW37" s="599" t="str">
        <f t="shared" si="2"/>
        <v/>
      </c>
      <c r="BX37" s="599"/>
      <c r="BY37" s="600" t="str">
        <f>IF('各会計、関係団体の財政状況及び健全化判断比率'!B71="","",'各会計、関係団体の財政状況及び健全化判断比率'!B71)</f>
        <v/>
      </c>
      <c r="BZ37" s="600"/>
      <c r="CA37" s="600"/>
      <c r="CB37" s="600"/>
      <c r="CC37" s="600"/>
      <c r="CD37" s="600"/>
      <c r="CE37" s="600"/>
      <c r="CF37" s="600"/>
      <c r="CG37" s="600"/>
      <c r="CH37" s="600"/>
      <c r="CI37" s="600"/>
      <c r="CJ37" s="600"/>
      <c r="CK37" s="600"/>
      <c r="CL37" s="600"/>
      <c r="CM37" s="600"/>
      <c r="CN37" s="181"/>
      <c r="CO37" s="599" t="str">
        <f t="shared" si="3"/>
        <v/>
      </c>
      <c r="CP37" s="599"/>
      <c r="CQ37" s="600" t="str">
        <f>IF('各会計、関係団体の財政状況及び健全化判断比率'!BS10="","",'各会計、関係団体の財政状況及び健全化判断比率'!BS10)</f>
        <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208"/>
    </row>
    <row r="38" spans="1:113" ht="32.25" customHeight="1" x14ac:dyDescent="0.15">
      <c r="A38" s="181"/>
      <c r="B38" s="205"/>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81"/>
      <c r="U38" s="599" t="str">
        <f t="shared" si="4"/>
        <v/>
      </c>
      <c r="V38" s="599"/>
      <c r="W38" s="600"/>
      <c r="X38" s="600"/>
      <c r="Y38" s="600"/>
      <c r="Z38" s="600"/>
      <c r="AA38" s="600"/>
      <c r="AB38" s="600"/>
      <c r="AC38" s="600"/>
      <c r="AD38" s="600"/>
      <c r="AE38" s="600"/>
      <c r="AF38" s="600"/>
      <c r="AG38" s="600"/>
      <c r="AH38" s="600"/>
      <c r="AI38" s="600"/>
      <c r="AJ38" s="600"/>
      <c r="AK38" s="600"/>
      <c r="AL38" s="181"/>
      <c r="AM38" s="599" t="str">
        <f t="shared" si="0"/>
        <v/>
      </c>
      <c r="AN38" s="599"/>
      <c r="AO38" s="600"/>
      <c r="AP38" s="600"/>
      <c r="AQ38" s="600"/>
      <c r="AR38" s="600"/>
      <c r="AS38" s="600"/>
      <c r="AT38" s="600"/>
      <c r="AU38" s="600"/>
      <c r="AV38" s="600"/>
      <c r="AW38" s="600"/>
      <c r="AX38" s="600"/>
      <c r="AY38" s="600"/>
      <c r="AZ38" s="600"/>
      <c r="BA38" s="600"/>
      <c r="BB38" s="600"/>
      <c r="BC38" s="600"/>
      <c r="BD38" s="181"/>
      <c r="BE38" s="599" t="str">
        <f t="shared" si="1"/>
        <v/>
      </c>
      <c r="BF38" s="599"/>
      <c r="BG38" s="600"/>
      <c r="BH38" s="600"/>
      <c r="BI38" s="600"/>
      <c r="BJ38" s="600"/>
      <c r="BK38" s="600"/>
      <c r="BL38" s="600"/>
      <c r="BM38" s="600"/>
      <c r="BN38" s="600"/>
      <c r="BO38" s="600"/>
      <c r="BP38" s="600"/>
      <c r="BQ38" s="600"/>
      <c r="BR38" s="600"/>
      <c r="BS38" s="600"/>
      <c r="BT38" s="600"/>
      <c r="BU38" s="600"/>
      <c r="BV38" s="181"/>
      <c r="BW38" s="599" t="str">
        <f t="shared" si="2"/>
        <v/>
      </c>
      <c r="BX38" s="599"/>
      <c r="BY38" s="600" t="str">
        <f>IF('各会計、関係団体の財政状況及び健全化判断比率'!B72="","",'各会計、関係団体の財政状況及び健全化判断比率'!B72)</f>
        <v/>
      </c>
      <c r="BZ38" s="600"/>
      <c r="CA38" s="600"/>
      <c r="CB38" s="600"/>
      <c r="CC38" s="600"/>
      <c r="CD38" s="600"/>
      <c r="CE38" s="600"/>
      <c r="CF38" s="600"/>
      <c r="CG38" s="600"/>
      <c r="CH38" s="600"/>
      <c r="CI38" s="600"/>
      <c r="CJ38" s="600"/>
      <c r="CK38" s="600"/>
      <c r="CL38" s="600"/>
      <c r="CM38" s="600"/>
      <c r="CN38" s="181"/>
      <c r="CO38" s="599" t="str">
        <f t="shared" si="3"/>
        <v/>
      </c>
      <c r="CP38" s="599"/>
      <c r="CQ38" s="600" t="str">
        <f>IF('各会計、関係団体の財政状況及び健全化判断比率'!BS11="","",'各会計、関係団体の財政状況及び健全化判断比率'!BS11)</f>
        <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208"/>
    </row>
    <row r="39" spans="1:113" ht="32.25" customHeight="1" x14ac:dyDescent="0.15">
      <c r="A39" s="181"/>
      <c r="B39" s="205"/>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81"/>
      <c r="U39" s="599" t="str">
        <f t="shared" si="4"/>
        <v/>
      </c>
      <c r="V39" s="599"/>
      <c r="W39" s="600"/>
      <c r="X39" s="600"/>
      <c r="Y39" s="600"/>
      <c r="Z39" s="600"/>
      <c r="AA39" s="600"/>
      <c r="AB39" s="600"/>
      <c r="AC39" s="600"/>
      <c r="AD39" s="600"/>
      <c r="AE39" s="600"/>
      <c r="AF39" s="600"/>
      <c r="AG39" s="600"/>
      <c r="AH39" s="600"/>
      <c r="AI39" s="600"/>
      <c r="AJ39" s="600"/>
      <c r="AK39" s="600"/>
      <c r="AL39" s="181"/>
      <c r="AM39" s="599" t="str">
        <f t="shared" si="0"/>
        <v/>
      </c>
      <c r="AN39" s="599"/>
      <c r="AO39" s="600"/>
      <c r="AP39" s="600"/>
      <c r="AQ39" s="600"/>
      <c r="AR39" s="600"/>
      <c r="AS39" s="600"/>
      <c r="AT39" s="600"/>
      <c r="AU39" s="600"/>
      <c r="AV39" s="600"/>
      <c r="AW39" s="600"/>
      <c r="AX39" s="600"/>
      <c r="AY39" s="600"/>
      <c r="AZ39" s="600"/>
      <c r="BA39" s="600"/>
      <c r="BB39" s="600"/>
      <c r="BC39" s="600"/>
      <c r="BD39" s="181"/>
      <c r="BE39" s="599" t="str">
        <f t="shared" si="1"/>
        <v/>
      </c>
      <c r="BF39" s="599"/>
      <c r="BG39" s="600"/>
      <c r="BH39" s="600"/>
      <c r="BI39" s="600"/>
      <c r="BJ39" s="600"/>
      <c r="BK39" s="600"/>
      <c r="BL39" s="600"/>
      <c r="BM39" s="600"/>
      <c r="BN39" s="600"/>
      <c r="BO39" s="600"/>
      <c r="BP39" s="600"/>
      <c r="BQ39" s="600"/>
      <c r="BR39" s="600"/>
      <c r="BS39" s="600"/>
      <c r="BT39" s="600"/>
      <c r="BU39" s="600"/>
      <c r="BV39" s="181"/>
      <c r="BW39" s="599" t="str">
        <f t="shared" si="2"/>
        <v/>
      </c>
      <c r="BX39" s="599"/>
      <c r="BY39" s="600" t="str">
        <f>IF('各会計、関係団体の財政状況及び健全化判断比率'!B73="","",'各会計、関係団体の財政状況及び健全化判断比率'!B73)</f>
        <v/>
      </c>
      <c r="BZ39" s="600"/>
      <c r="CA39" s="600"/>
      <c r="CB39" s="600"/>
      <c r="CC39" s="600"/>
      <c r="CD39" s="600"/>
      <c r="CE39" s="600"/>
      <c r="CF39" s="600"/>
      <c r="CG39" s="600"/>
      <c r="CH39" s="600"/>
      <c r="CI39" s="600"/>
      <c r="CJ39" s="600"/>
      <c r="CK39" s="600"/>
      <c r="CL39" s="600"/>
      <c r="CM39" s="600"/>
      <c r="CN39" s="181"/>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208"/>
    </row>
    <row r="40" spans="1:113" ht="32.25" customHeight="1" x14ac:dyDescent="0.15">
      <c r="A40" s="181"/>
      <c r="B40" s="205"/>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81"/>
      <c r="U40" s="599" t="str">
        <f t="shared" si="4"/>
        <v/>
      </c>
      <c r="V40" s="599"/>
      <c r="W40" s="600"/>
      <c r="X40" s="600"/>
      <c r="Y40" s="600"/>
      <c r="Z40" s="600"/>
      <c r="AA40" s="600"/>
      <c r="AB40" s="600"/>
      <c r="AC40" s="600"/>
      <c r="AD40" s="600"/>
      <c r="AE40" s="600"/>
      <c r="AF40" s="600"/>
      <c r="AG40" s="600"/>
      <c r="AH40" s="600"/>
      <c r="AI40" s="600"/>
      <c r="AJ40" s="600"/>
      <c r="AK40" s="600"/>
      <c r="AL40" s="181"/>
      <c r="AM40" s="599" t="str">
        <f t="shared" si="0"/>
        <v/>
      </c>
      <c r="AN40" s="599"/>
      <c r="AO40" s="600"/>
      <c r="AP40" s="600"/>
      <c r="AQ40" s="600"/>
      <c r="AR40" s="600"/>
      <c r="AS40" s="600"/>
      <c r="AT40" s="600"/>
      <c r="AU40" s="600"/>
      <c r="AV40" s="600"/>
      <c r="AW40" s="600"/>
      <c r="AX40" s="600"/>
      <c r="AY40" s="600"/>
      <c r="AZ40" s="600"/>
      <c r="BA40" s="600"/>
      <c r="BB40" s="600"/>
      <c r="BC40" s="600"/>
      <c r="BD40" s="181"/>
      <c r="BE40" s="599" t="str">
        <f t="shared" si="1"/>
        <v/>
      </c>
      <c r="BF40" s="599"/>
      <c r="BG40" s="600"/>
      <c r="BH40" s="600"/>
      <c r="BI40" s="600"/>
      <c r="BJ40" s="600"/>
      <c r="BK40" s="600"/>
      <c r="BL40" s="600"/>
      <c r="BM40" s="600"/>
      <c r="BN40" s="600"/>
      <c r="BO40" s="600"/>
      <c r="BP40" s="600"/>
      <c r="BQ40" s="600"/>
      <c r="BR40" s="600"/>
      <c r="BS40" s="600"/>
      <c r="BT40" s="600"/>
      <c r="BU40" s="600"/>
      <c r="BV40" s="181"/>
      <c r="BW40" s="599" t="str">
        <f t="shared" si="2"/>
        <v/>
      </c>
      <c r="BX40" s="599"/>
      <c r="BY40" s="600" t="str">
        <f>IF('各会計、関係団体の財政状況及び健全化判断比率'!B74="","",'各会計、関係団体の財政状況及び健全化判断比率'!B74)</f>
        <v/>
      </c>
      <c r="BZ40" s="600"/>
      <c r="CA40" s="600"/>
      <c r="CB40" s="600"/>
      <c r="CC40" s="600"/>
      <c r="CD40" s="600"/>
      <c r="CE40" s="600"/>
      <c r="CF40" s="600"/>
      <c r="CG40" s="600"/>
      <c r="CH40" s="600"/>
      <c r="CI40" s="600"/>
      <c r="CJ40" s="600"/>
      <c r="CK40" s="600"/>
      <c r="CL40" s="600"/>
      <c r="CM40" s="600"/>
      <c r="CN40" s="181"/>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208"/>
    </row>
    <row r="41" spans="1:113" ht="32.25" customHeight="1" x14ac:dyDescent="0.15">
      <c r="A41" s="181"/>
      <c r="B41" s="205"/>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81"/>
      <c r="U41" s="599" t="str">
        <f t="shared" si="4"/>
        <v/>
      </c>
      <c r="V41" s="599"/>
      <c r="W41" s="600"/>
      <c r="X41" s="600"/>
      <c r="Y41" s="600"/>
      <c r="Z41" s="600"/>
      <c r="AA41" s="600"/>
      <c r="AB41" s="600"/>
      <c r="AC41" s="600"/>
      <c r="AD41" s="600"/>
      <c r="AE41" s="600"/>
      <c r="AF41" s="600"/>
      <c r="AG41" s="600"/>
      <c r="AH41" s="600"/>
      <c r="AI41" s="600"/>
      <c r="AJ41" s="600"/>
      <c r="AK41" s="600"/>
      <c r="AL41" s="181"/>
      <c r="AM41" s="599" t="str">
        <f t="shared" si="0"/>
        <v/>
      </c>
      <c r="AN41" s="599"/>
      <c r="AO41" s="600"/>
      <c r="AP41" s="600"/>
      <c r="AQ41" s="600"/>
      <c r="AR41" s="600"/>
      <c r="AS41" s="600"/>
      <c r="AT41" s="600"/>
      <c r="AU41" s="600"/>
      <c r="AV41" s="600"/>
      <c r="AW41" s="600"/>
      <c r="AX41" s="600"/>
      <c r="AY41" s="600"/>
      <c r="AZ41" s="600"/>
      <c r="BA41" s="600"/>
      <c r="BB41" s="600"/>
      <c r="BC41" s="600"/>
      <c r="BD41" s="181"/>
      <c r="BE41" s="599" t="str">
        <f t="shared" si="1"/>
        <v/>
      </c>
      <c r="BF41" s="599"/>
      <c r="BG41" s="600"/>
      <c r="BH41" s="600"/>
      <c r="BI41" s="600"/>
      <c r="BJ41" s="600"/>
      <c r="BK41" s="600"/>
      <c r="BL41" s="600"/>
      <c r="BM41" s="600"/>
      <c r="BN41" s="600"/>
      <c r="BO41" s="600"/>
      <c r="BP41" s="600"/>
      <c r="BQ41" s="600"/>
      <c r="BR41" s="600"/>
      <c r="BS41" s="600"/>
      <c r="BT41" s="600"/>
      <c r="BU41" s="600"/>
      <c r="BV41" s="181"/>
      <c r="BW41" s="599" t="str">
        <f t="shared" si="2"/>
        <v/>
      </c>
      <c r="BX41" s="599"/>
      <c r="BY41" s="600" t="str">
        <f>IF('各会計、関係団体の財政状況及び健全化判断比率'!B75="","",'各会計、関係団体の財政状況及び健全化判断比率'!B75)</f>
        <v/>
      </c>
      <c r="BZ41" s="600"/>
      <c r="CA41" s="600"/>
      <c r="CB41" s="600"/>
      <c r="CC41" s="600"/>
      <c r="CD41" s="600"/>
      <c r="CE41" s="600"/>
      <c r="CF41" s="600"/>
      <c r="CG41" s="600"/>
      <c r="CH41" s="600"/>
      <c r="CI41" s="600"/>
      <c r="CJ41" s="600"/>
      <c r="CK41" s="600"/>
      <c r="CL41" s="600"/>
      <c r="CM41" s="600"/>
      <c r="CN41" s="181"/>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208"/>
    </row>
    <row r="42" spans="1:113" ht="32.25" customHeight="1" x14ac:dyDescent="0.15">
      <c r="B42" s="205"/>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81"/>
      <c r="U42" s="599" t="str">
        <f t="shared" si="4"/>
        <v/>
      </c>
      <c r="V42" s="599"/>
      <c r="W42" s="600"/>
      <c r="X42" s="600"/>
      <c r="Y42" s="600"/>
      <c r="Z42" s="600"/>
      <c r="AA42" s="600"/>
      <c r="AB42" s="600"/>
      <c r="AC42" s="600"/>
      <c r="AD42" s="600"/>
      <c r="AE42" s="600"/>
      <c r="AF42" s="600"/>
      <c r="AG42" s="600"/>
      <c r="AH42" s="600"/>
      <c r="AI42" s="600"/>
      <c r="AJ42" s="600"/>
      <c r="AK42" s="600"/>
      <c r="AL42" s="181"/>
      <c r="AM42" s="599" t="str">
        <f t="shared" si="0"/>
        <v/>
      </c>
      <c r="AN42" s="599"/>
      <c r="AO42" s="600"/>
      <c r="AP42" s="600"/>
      <c r="AQ42" s="600"/>
      <c r="AR42" s="600"/>
      <c r="AS42" s="600"/>
      <c r="AT42" s="600"/>
      <c r="AU42" s="600"/>
      <c r="AV42" s="600"/>
      <c r="AW42" s="600"/>
      <c r="AX42" s="600"/>
      <c r="AY42" s="600"/>
      <c r="AZ42" s="600"/>
      <c r="BA42" s="600"/>
      <c r="BB42" s="600"/>
      <c r="BC42" s="600"/>
      <c r="BD42" s="181"/>
      <c r="BE42" s="599" t="str">
        <f t="shared" si="1"/>
        <v/>
      </c>
      <c r="BF42" s="599"/>
      <c r="BG42" s="600"/>
      <c r="BH42" s="600"/>
      <c r="BI42" s="600"/>
      <c r="BJ42" s="600"/>
      <c r="BK42" s="600"/>
      <c r="BL42" s="600"/>
      <c r="BM42" s="600"/>
      <c r="BN42" s="600"/>
      <c r="BO42" s="600"/>
      <c r="BP42" s="600"/>
      <c r="BQ42" s="600"/>
      <c r="BR42" s="600"/>
      <c r="BS42" s="600"/>
      <c r="BT42" s="600"/>
      <c r="BU42" s="600"/>
      <c r="BV42" s="181"/>
      <c r="BW42" s="599" t="str">
        <f t="shared" si="2"/>
        <v/>
      </c>
      <c r="BX42" s="599"/>
      <c r="BY42" s="600" t="str">
        <f>IF('各会計、関係団体の財政状況及び健全化判断比率'!B76="","",'各会計、関係団体の財政状況及び健全化判断比率'!B76)</f>
        <v/>
      </c>
      <c r="BZ42" s="600"/>
      <c r="CA42" s="600"/>
      <c r="CB42" s="600"/>
      <c r="CC42" s="600"/>
      <c r="CD42" s="600"/>
      <c r="CE42" s="600"/>
      <c r="CF42" s="600"/>
      <c r="CG42" s="600"/>
      <c r="CH42" s="600"/>
      <c r="CI42" s="600"/>
      <c r="CJ42" s="600"/>
      <c r="CK42" s="600"/>
      <c r="CL42" s="600"/>
      <c r="CM42" s="600"/>
      <c r="CN42" s="181"/>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208"/>
    </row>
    <row r="43" spans="1:113" ht="32.25" customHeight="1" x14ac:dyDescent="0.15">
      <c r="B43" s="205"/>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81"/>
      <c r="U43" s="599" t="str">
        <f t="shared" si="4"/>
        <v/>
      </c>
      <c r="V43" s="599"/>
      <c r="W43" s="600"/>
      <c r="X43" s="600"/>
      <c r="Y43" s="600"/>
      <c r="Z43" s="600"/>
      <c r="AA43" s="600"/>
      <c r="AB43" s="600"/>
      <c r="AC43" s="600"/>
      <c r="AD43" s="600"/>
      <c r="AE43" s="600"/>
      <c r="AF43" s="600"/>
      <c r="AG43" s="600"/>
      <c r="AH43" s="600"/>
      <c r="AI43" s="600"/>
      <c r="AJ43" s="600"/>
      <c r="AK43" s="600"/>
      <c r="AL43" s="181"/>
      <c r="AM43" s="599" t="str">
        <f t="shared" si="0"/>
        <v/>
      </c>
      <c r="AN43" s="599"/>
      <c r="AO43" s="600"/>
      <c r="AP43" s="600"/>
      <c r="AQ43" s="600"/>
      <c r="AR43" s="600"/>
      <c r="AS43" s="600"/>
      <c r="AT43" s="600"/>
      <c r="AU43" s="600"/>
      <c r="AV43" s="600"/>
      <c r="AW43" s="600"/>
      <c r="AX43" s="600"/>
      <c r="AY43" s="600"/>
      <c r="AZ43" s="600"/>
      <c r="BA43" s="600"/>
      <c r="BB43" s="600"/>
      <c r="BC43" s="600"/>
      <c r="BD43" s="181"/>
      <c r="BE43" s="599" t="str">
        <f t="shared" si="1"/>
        <v/>
      </c>
      <c r="BF43" s="599"/>
      <c r="BG43" s="600"/>
      <c r="BH43" s="600"/>
      <c r="BI43" s="600"/>
      <c r="BJ43" s="600"/>
      <c r="BK43" s="600"/>
      <c r="BL43" s="600"/>
      <c r="BM43" s="600"/>
      <c r="BN43" s="600"/>
      <c r="BO43" s="600"/>
      <c r="BP43" s="600"/>
      <c r="BQ43" s="600"/>
      <c r="BR43" s="600"/>
      <c r="BS43" s="600"/>
      <c r="BT43" s="600"/>
      <c r="BU43" s="600"/>
      <c r="BV43" s="181"/>
      <c r="BW43" s="599" t="str">
        <f t="shared" si="2"/>
        <v/>
      </c>
      <c r="BX43" s="599"/>
      <c r="BY43" s="600" t="str">
        <f>IF('各会計、関係団体の財政状況及び健全化判断比率'!B77="","",'各会計、関係団体の財政状況及び健全化判断比率'!B77)</f>
        <v/>
      </c>
      <c r="BZ43" s="600"/>
      <c r="CA43" s="600"/>
      <c r="CB43" s="600"/>
      <c r="CC43" s="600"/>
      <c r="CD43" s="600"/>
      <c r="CE43" s="600"/>
      <c r="CF43" s="600"/>
      <c r="CG43" s="600"/>
      <c r="CH43" s="600"/>
      <c r="CI43" s="600"/>
      <c r="CJ43" s="600"/>
      <c r="CK43" s="600"/>
      <c r="CL43" s="600"/>
      <c r="CM43" s="600"/>
      <c r="CN43" s="181"/>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15">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15">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15">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15">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15">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15">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15">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15"/>
    <row r="55" spans="5:113" x14ac:dyDescent="0.15"/>
    <row r="56" spans="5:113" x14ac:dyDescent="0.15"/>
  </sheetData>
  <sheetProtection algorithmName="SHA-512" hashValue="PeonMsPJoa1ekwbtYus/fogc16Jm633UAZ7D/rdRRzH4CT/rphtNPTFTwhOa1QlYIvJQi8KuCISut3eybXz6ww==" saltValue="/u8zQ66Ovr7+jaCgWkC8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2" t="s">
        <v>532</v>
      </c>
      <c r="D34" s="1152"/>
      <c r="E34" s="1153"/>
      <c r="F34" s="32">
        <v>6.97</v>
      </c>
      <c r="G34" s="33">
        <v>7.72</v>
      </c>
      <c r="H34" s="33">
        <v>7.88</v>
      </c>
      <c r="I34" s="33">
        <v>7.8</v>
      </c>
      <c r="J34" s="34">
        <v>6.51</v>
      </c>
      <c r="K34" s="22"/>
      <c r="L34" s="22"/>
      <c r="M34" s="22"/>
      <c r="N34" s="22"/>
      <c r="O34" s="22"/>
      <c r="P34" s="22"/>
    </row>
    <row r="35" spans="1:16" ht="39" customHeight="1" x14ac:dyDescent="0.15">
      <c r="A35" s="22"/>
      <c r="B35" s="35"/>
      <c r="C35" s="1146" t="s">
        <v>533</v>
      </c>
      <c r="D35" s="1147"/>
      <c r="E35" s="1148"/>
      <c r="F35" s="36">
        <v>4.68</v>
      </c>
      <c r="G35" s="37">
        <v>4.88</v>
      </c>
      <c r="H35" s="37">
        <v>5.0999999999999996</v>
      </c>
      <c r="I35" s="37">
        <v>7.71</v>
      </c>
      <c r="J35" s="38">
        <v>6.26</v>
      </c>
      <c r="K35" s="22"/>
      <c r="L35" s="22"/>
      <c r="M35" s="22"/>
      <c r="N35" s="22"/>
      <c r="O35" s="22"/>
      <c r="P35" s="22"/>
    </row>
    <row r="36" spans="1:16" ht="39" customHeight="1" x14ac:dyDescent="0.15">
      <c r="A36" s="22"/>
      <c r="B36" s="35"/>
      <c r="C36" s="1146" t="s">
        <v>534</v>
      </c>
      <c r="D36" s="1147"/>
      <c r="E36" s="1148"/>
      <c r="F36" s="36" t="s">
        <v>486</v>
      </c>
      <c r="G36" s="37" t="s">
        <v>486</v>
      </c>
      <c r="H36" s="37" t="s">
        <v>486</v>
      </c>
      <c r="I36" s="37">
        <v>1.51</v>
      </c>
      <c r="J36" s="38">
        <v>3.21</v>
      </c>
      <c r="K36" s="22"/>
      <c r="L36" s="22"/>
      <c r="M36" s="22"/>
      <c r="N36" s="22"/>
      <c r="O36" s="22"/>
      <c r="P36" s="22"/>
    </row>
    <row r="37" spans="1:16" ht="39" customHeight="1" x14ac:dyDescent="0.15">
      <c r="A37" s="22"/>
      <c r="B37" s="35"/>
      <c r="C37" s="1146" t="s">
        <v>535</v>
      </c>
      <c r="D37" s="1147"/>
      <c r="E37" s="1148"/>
      <c r="F37" s="36">
        <v>0.98</v>
      </c>
      <c r="G37" s="37">
        <v>1.1100000000000001</v>
      </c>
      <c r="H37" s="37">
        <v>1.58</v>
      </c>
      <c r="I37" s="37">
        <v>2.1800000000000002</v>
      </c>
      <c r="J37" s="38">
        <v>1.5</v>
      </c>
      <c r="K37" s="22"/>
      <c r="L37" s="22"/>
      <c r="M37" s="22"/>
      <c r="N37" s="22"/>
      <c r="O37" s="22"/>
      <c r="P37" s="22"/>
    </row>
    <row r="38" spans="1:16" ht="39" customHeight="1" x14ac:dyDescent="0.15">
      <c r="A38" s="22"/>
      <c r="B38" s="35"/>
      <c r="C38" s="1146" t="s">
        <v>536</v>
      </c>
      <c r="D38" s="1147"/>
      <c r="E38" s="1148"/>
      <c r="F38" s="36">
        <v>0.75</v>
      </c>
      <c r="G38" s="37">
        <v>0.39</v>
      </c>
      <c r="H38" s="37">
        <v>0.28999999999999998</v>
      </c>
      <c r="I38" s="37">
        <v>0.49</v>
      </c>
      <c r="J38" s="38">
        <v>0.24</v>
      </c>
      <c r="K38" s="22"/>
      <c r="L38" s="22"/>
      <c r="M38" s="22"/>
      <c r="N38" s="22"/>
      <c r="O38" s="22"/>
      <c r="P38" s="22"/>
    </row>
    <row r="39" spans="1:16" ht="39" customHeight="1" x14ac:dyDescent="0.15">
      <c r="A39" s="22"/>
      <c r="B39" s="35"/>
      <c r="C39" s="1146" t="s">
        <v>537</v>
      </c>
      <c r="D39" s="1147"/>
      <c r="E39" s="1148"/>
      <c r="F39" s="36">
        <v>0.06</v>
      </c>
      <c r="G39" s="37">
        <v>0.05</v>
      </c>
      <c r="H39" s="37">
        <v>0.05</v>
      </c>
      <c r="I39" s="37">
        <v>0.04</v>
      </c>
      <c r="J39" s="38">
        <v>0.05</v>
      </c>
      <c r="K39" s="22"/>
      <c r="L39" s="22"/>
      <c r="M39" s="22"/>
      <c r="N39" s="22"/>
      <c r="O39" s="22"/>
      <c r="P39" s="22"/>
    </row>
    <row r="40" spans="1:16" ht="39" customHeight="1" x14ac:dyDescent="0.15">
      <c r="A40" s="22"/>
      <c r="B40" s="35"/>
      <c r="C40" s="1146" t="s">
        <v>538</v>
      </c>
      <c r="D40" s="1147"/>
      <c r="E40" s="1148"/>
      <c r="F40" s="36">
        <v>0.01</v>
      </c>
      <c r="G40" s="37">
        <v>0.01</v>
      </c>
      <c r="H40" s="37">
        <v>0</v>
      </c>
      <c r="I40" s="37">
        <v>0.01</v>
      </c>
      <c r="J40" s="38">
        <v>0</v>
      </c>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539</v>
      </c>
      <c r="D42" s="1147"/>
      <c r="E42" s="1148"/>
      <c r="F42" s="36" t="s">
        <v>486</v>
      </c>
      <c r="G42" s="37" t="s">
        <v>486</v>
      </c>
      <c r="H42" s="37" t="s">
        <v>486</v>
      </c>
      <c r="I42" s="37" t="s">
        <v>486</v>
      </c>
      <c r="J42" s="38" t="s">
        <v>486</v>
      </c>
      <c r="K42" s="22"/>
      <c r="L42" s="22"/>
      <c r="M42" s="22"/>
      <c r="N42" s="22"/>
      <c r="O42" s="22"/>
      <c r="P42" s="22"/>
    </row>
    <row r="43" spans="1:16" ht="39" customHeight="1" thickBot="1" x14ac:dyDescent="0.2">
      <c r="A43" s="22"/>
      <c r="B43" s="40"/>
      <c r="C43" s="1149" t="s">
        <v>540</v>
      </c>
      <c r="D43" s="1150"/>
      <c r="E43" s="1151"/>
      <c r="F43" s="41">
        <v>7.0000000000000007E-2</v>
      </c>
      <c r="G43" s="42">
        <v>0.32</v>
      </c>
      <c r="H43" s="42">
        <v>0.09</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GnzMzoAUjnvEHB75kkPKN6Ye2pSYyayoqoCgguzieh0CQ7weXaYx//uBSPK9sKq3a91w426kST7QUIEiT1Sqg==" saltValue="+0q27dPSyNi7t6hNN0g7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618</v>
      </c>
      <c r="L45" s="60">
        <v>640</v>
      </c>
      <c r="M45" s="60">
        <v>642</v>
      </c>
      <c r="N45" s="60">
        <v>684</v>
      </c>
      <c r="O45" s="61">
        <v>738</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486</v>
      </c>
      <c r="L46" s="64" t="s">
        <v>486</v>
      </c>
      <c r="M46" s="64" t="s">
        <v>486</v>
      </c>
      <c r="N46" s="64" t="s">
        <v>486</v>
      </c>
      <c r="O46" s="65" t="s">
        <v>486</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486</v>
      </c>
      <c r="L47" s="64" t="s">
        <v>486</v>
      </c>
      <c r="M47" s="64" t="s">
        <v>486</v>
      </c>
      <c r="N47" s="64" t="s">
        <v>486</v>
      </c>
      <c r="O47" s="65" t="s">
        <v>486</v>
      </c>
      <c r="P47" s="48"/>
      <c r="Q47" s="48"/>
      <c r="R47" s="48"/>
      <c r="S47" s="48"/>
      <c r="T47" s="48"/>
      <c r="U47" s="48"/>
    </row>
    <row r="48" spans="1:21" ht="30.75" customHeight="1" x14ac:dyDescent="0.15">
      <c r="A48" s="48"/>
      <c r="B48" s="1156"/>
      <c r="C48" s="1157"/>
      <c r="D48" s="62"/>
      <c r="E48" s="1162" t="s">
        <v>13</v>
      </c>
      <c r="F48" s="1162"/>
      <c r="G48" s="1162"/>
      <c r="H48" s="1162"/>
      <c r="I48" s="1162"/>
      <c r="J48" s="1163"/>
      <c r="K48" s="63">
        <v>62</v>
      </c>
      <c r="L48" s="64">
        <v>71</v>
      </c>
      <c r="M48" s="64">
        <v>80</v>
      </c>
      <c r="N48" s="64">
        <v>83</v>
      </c>
      <c r="O48" s="65">
        <v>83</v>
      </c>
      <c r="P48" s="48"/>
      <c r="Q48" s="48"/>
      <c r="R48" s="48"/>
      <c r="S48" s="48"/>
      <c r="T48" s="48"/>
      <c r="U48" s="48"/>
    </row>
    <row r="49" spans="1:21" ht="30.75" customHeight="1" x14ac:dyDescent="0.15">
      <c r="A49" s="48"/>
      <c r="B49" s="1156"/>
      <c r="C49" s="1157"/>
      <c r="D49" s="62"/>
      <c r="E49" s="1162" t="s">
        <v>14</v>
      </c>
      <c r="F49" s="1162"/>
      <c r="G49" s="1162"/>
      <c r="H49" s="1162"/>
      <c r="I49" s="1162"/>
      <c r="J49" s="1163"/>
      <c r="K49" s="63" t="s">
        <v>486</v>
      </c>
      <c r="L49" s="64" t="s">
        <v>486</v>
      </c>
      <c r="M49" s="64" t="s">
        <v>486</v>
      </c>
      <c r="N49" s="64" t="s">
        <v>486</v>
      </c>
      <c r="O49" s="65" t="s">
        <v>486</v>
      </c>
      <c r="P49" s="48"/>
      <c r="Q49" s="48"/>
      <c r="R49" s="48"/>
      <c r="S49" s="48"/>
      <c r="T49" s="48"/>
      <c r="U49" s="48"/>
    </row>
    <row r="50" spans="1:21" ht="30.75" customHeight="1" x14ac:dyDescent="0.15">
      <c r="A50" s="48"/>
      <c r="B50" s="1156"/>
      <c r="C50" s="1157"/>
      <c r="D50" s="62"/>
      <c r="E50" s="1162" t="s">
        <v>15</v>
      </c>
      <c r="F50" s="1162"/>
      <c r="G50" s="1162"/>
      <c r="H50" s="1162"/>
      <c r="I50" s="1162"/>
      <c r="J50" s="1163"/>
      <c r="K50" s="63">
        <v>0</v>
      </c>
      <c r="L50" s="64">
        <v>0</v>
      </c>
      <c r="M50" s="64">
        <v>0</v>
      </c>
      <c r="N50" s="64">
        <v>0</v>
      </c>
      <c r="O50" s="65">
        <v>0</v>
      </c>
      <c r="P50" s="48"/>
      <c r="Q50" s="48"/>
      <c r="R50" s="48"/>
      <c r="S50" s="48"/>
      <c r="T50" s="48"/>
      <c r="U50" s="48"/>
    </row>
    <row r="51" spans="1:21" ht="30.75" customHeight="1" x14ac:dyDescent="0.15">
      <c r="A51" s="48"/>
      <c r="B51" s="1158"/>
      <c r="C51" s="1159"/>
      <c r="D51" s="66"/>
      <c r="E51" s="1162" t="s">
        <v>16</v>
      </c>
      <c r="F51" s="1162"/>
      <c r="G51" s="1162"/>
      <c r="H51" s="1162"/>
      <c r="I51" s="1162"/>
      <c r="J51" s="1163"/>
      <c r="K51" s="63">
        <v>0</v>
      </c>
      <c r="L51" s="64">
        <v>0</v>
      </c>
      <c r="M51" s="64">
        <v>0</v>
      </c>
      <c r="N51" s="64" t="s">
        <v>486</v>
      </c>
      <c r="O51" s="65" t="s">
        <v>486</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570</v>
      </c>
      <c r="L52" s="64">
        <v>565</v>
      </c>
      <c r="M52" s="64">
        <v>576</v>
      </c>
      <c r="N52" s="64">
        <v>592</v>
      </c>
      <c r="O52" s="65">
        <v>592</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110</v>
      </c>
      <c r="L53" s="69">
        <v>146</v>
      </c>
      <c r="M53" s="69">
        <v>146</v>
      </c>
      <c r="N53" s="69">
        <v>175</v>
      </c>
      <c r="O53" s="70">
        <v>229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jR9Cvgpt7UudJCP/cu9Qq5rTay7opklfuGafSguDEte7nRfIEaWBHKuxEEWthg2X5v+guV08acejpOdaul9Sg==" saltValue="yCNbXIYUSu3kT0XTE70+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5" t="s">
        <v>30</v>
      </c>
      <c r="C41" s="1186"/>
      <c r="D41" s="105"/>
      <c r="E41" s="1191" t="s">
        <v>31</v>
      </c>
      <c r="F41" s="1191"/>
      <c r="G41" s="1191"/>
      <c r="H41" s="1192"/>
      <c r="I41" s="355">
        <v>6306</v>
      </c>
      <c r="J41" s="356">
        <v>6455</v>
      </c>
      <c r="K41" s="356">
        <v>6279</v>
      </c>
      <c r="L41" s="356">
        <v>5963</v>
      </c>
      <c r="M41" s="357">
        <v>5605</v>
      </c>
    </row>
    <row r="42" spans="2:13" ht="27.75" customHeight="1" x14ac:dyDescent="0.15">
      <c r="B42" s="1187"/>
      <c r="C42" s="1188"/>
      <c r="D42" s="106"/>
      <c r="E42" s="1193" t="s">
        <v>32</v>
      </c>
      <c r="F42" s="1193"/>
      <c r="G42" s="1193"/>
      <c r="H42" s="1194"/>
      <c r="I42" s="358" t="s">
        <v>486</v>
      </c>
      <c r="J42" s="359" t="s">
        <v>486</v>
      </c>
      <c r="K42" s="359" t="s">
        <v>486</v>
      </c>
      <c r="L42" s="359" t="s">
        <v>486</v>
      </c>
      <c r="M42" s="360" t="s">
        <v>486</v>
      </c>
    </row>
    <row r="43" spans="2:13" ht="27.75" customHeight="1" x14ac:dyDescent="0.15">
      <c r="B43" s="1187"/>
      <c r="C43" s="1188"/>
      <c r="D43" s="106"/>
      <c r="E43" s="1193" t="s">
        <v>33</v>
      </c>
      <c r="F43" s="1193"/>
      <c r="G43" s="1193"/>
      <c r="H43" s="1194"/>
      <c r="I43" s="358">
        <v>744</v>
      </c>
      <c r="J43" s="359">
        <v>632</v>
      </c>
      <c r="K43" s="359">
        <v>544</v>
      </c>
      <c r="L43" s="359">
        <v>532</v>
      </c>
      <c r="M43" s="360">
        <v>533</v>
      </c>
    </row>
    <row r="44" spans="2:13" ht="27.75" customHeight="1" x14ac:dyDescent="0.15">
      <c r="B44" s="1187"/>
      <c r="C44" s="1188"/>
      <c r="D44" s="106"/>
      <c r="E44" s="1193" t="s">
        <v>34</v>
      </c>
      <c r="F44" s="1193"/>
      <c r="G44" s="1193"/>
      <c r="H44" s="1194"/>
      <c r="I44" s="358" t="s">
        <v>486</v>
      </c>
      <c r="J44" s="359" t="s">
        <v>486</v>
      </c>
      <c r="K44" s="359" t="s">
        <v>486</v>
      </c>
      <c r="L44" s="359" t="s">
        <v>486</v>
      </c>
      <c r="M44" s="360" t="s">
        <v>486</v>
      </c>
    </row>
    <row r="45" spans="2:13" ht="27.75" customHeight="1" x14ac:dyDescent="0.15">
      <c r="B45" s="1187"/>
      <c r="C45" s="1188"/>
      <c r="D45" s="106"/>
      <c r="E45" s="1193" t="s">
        <v>35</v>
      </c>
      <c r="F45" s="1193"/>
      <c r="G45" s="1193"/>
      <c r="H45" s="1194"/>
      <c r="I45" s="358">
        <v>734</v>
      </c>
      <c r="J45" s="359">
        <v>739</v>
      </c>
      <c r="K45" s="359">
        <v>725</v>
      </c>
      <c r="L45" s="359">
        <v>761</v>
      </c>
      <c r="M45" s="360">
        <v>709</v>
      </c>
    </row>
    <row r="46" spans="2:13" ht="27.75" customHeight="1" x14ac:dyDescent="0.15">
      <c r="B46" s="1187"/>
      <c r="C46" s="1188"/>
      <c r="D46" s="107"/>
      <c r="E46" s="1193" t="s">
        <v>36</v>
      </c>
      <c r="F46" s="1193"/>
      <c r="G46" s="1193"/>
      <c r="H46" s="1194"/>
      <c r="I46" s="358" t="s">
        <v>486</v>
      </c>
      <c r="J46" s="359" t="s">
        <v>486</v>
      </c>
      <c r="K46" s="359" t="s">
        <v>486</v>
      </c>
      <c r="L46" s="359" t="s">
        <v>486</v>
      </c>
      <c r="M46" s="360" t="s">
        <v>486</v>
      </c>
    </row>
    <row r="47" spans="2:13" ht="27.75" customHeight="1" x14ac:dyDescent="0.15">
      <c r="B47" s="1187"/>
      <c r="C47" s="1188"/>
      <c r="D47" s="108"/>
      <c r="E47" s="1195" t="s">
        <v>37</v>
      </c>
      <c r="F47" s="1196"/>
      <c r="G47" s="1196"/>
      <c r="H47" s="1197"/>
      <c r="I47" s="358" t="s">
        <v>486</v>
      </c>
      <c r="J47" s="359" t="s">
        <v>486</v>
      </c>
      <c r="K47" s="359" t="s">
        <v>486</v>
      </c>
      <c r="L47" s="359" t="s">
        <v>486</v>
      </c>
      <c r="M47" s="360" t="s">
        <v>486</v>
      </c>
    </row>
    <row r="48" spans="2:13" ht="27.75" customHeight="1" x14ac:dyDescent="0.15">
      <c r="B48" s="1187"/>
      <c r="C48" s="1188"/>
      <c r="D48" s="106"/>
      <c r="E48" s="1193" t="s">
        <v>38</v>
      </c>
      <c r="F48" s="1193"/>
      <c r="G48" s="1193"/>
      <c r="H48" s="1194"/>
      <c r="I48" s="358" t="s">
        <v>486</v>
      </c>
      <c r="J48" s="359" t="s">
        <v>486</v>
      </c>
      <c r="K48" s="359" t="s">
        <v>486</v>
      </c>
      <c r="L48" s="359" t="s">
        <v>486</v>
      </c>
      <c r="M48" s="360" t="s">
        <v>486</v>
      </c>
    </row>
    <row r="49" spans="2:13" ht="27.75" customHeight="1" x14ac:dyDescent="0.15">
      <c r="B49" s="1189"/>
      <c r="C49" s="1190"/>
      <c r="D49" s="106"/>
      <c r="E49" s="1193" t="s">
        <v>39</v>
      </c>
      <c r="F49" s="1193"/>
      <c r="G49" s="1193"/>
      <c r="H49" s="1194"/>
      <c r="I49" s="358" t="s">
        <v>486</v>
      </c>
      <c r="J49" s="359" t="s">
        <v>486</v>
      </c>
      <c r="K49" s="359" t="s">
        <v>486</v>
      </c>
      <c r="L49" s="359" t="s">
        <v>486</v>
      </c>
      <c r="M49" s="360" t="s">
        <v>486</v>
      </c>
    </row>
    <row r="50" spans="2:13" ht="27.75" customHeight="1" x14ac:dyDescent="0.15">
      <c r="B50" s="1198" t="s">
        <v>40</v>
      </c>
      <c r="C50" s="1199"/>
      <c r="D50" s="109"/>
      <c r="E50" s="1193" t="s">
        <v>41</v>
      </c>
      <c r="F50" s="1193"/>
      <c r="G50" s="1193"/>
      <c r="H50" s="1194"/>
      <c r="I50" s="358">
        <v>1654</v>
      </c>
      <c r="J50" s="359">
        <v>1641</v>
      </c>
      <c r="K50" s="359">
        <v>1681</v>
      </c>
      <c r="L50" s="359">
        <v>1828</v>
      </c>
      <c r="M50" s="360">
        <v>1982</v>
      </c>
    </row>
    <row r="51" spans="2:13" ht="27.75" customHeight="1" x14ac:dyDescent="0.15">
      <c r="B51" s="1187"/>
      <c r="C51" s="1188"/>
      <c r="D51" s="106"/>
      <c r="E51" s="1193" t="s">
        <v>42</v>
      </c>
      <c r="F51" s="1193"/>
      <c r="G51" s="1193"/>
      <c r="H51" s="1194"/>
      <c r="I51" s="358">
        <v>519</v>
      </c>
      <c r="J51" s="359">
        <v>569</v>
      </c>
      <c r="K51" s="359">
        <v>550</v>
      </c>
      <c r="L51" s="359">
        <v>538</v>
      </c>
      <c r="M51" s="360">
        <v>527</v>
      </c>
    </row>
    <row r="52" spans="2:13" ht="27.75" customHeight="1" x14ac:dyDescent="0.15">
      <c r="B52" s="1189"/>
      <c r="C52" s="1190"/>
      <c r="D52" s="106"/>
      <c r="E52" s="1193" t="s">
        <v>43</v>
      </c>
      <c r="F52" s="1193"/>
      <c r="G52" s="1193"/>
      <c r="H52" s="1194"/>
      <c r="I52" s="358">
        <v>4790</v>
      </c>
      <c r="J52" s="359">
        <v>4828</v>
      </c>
      <c r="K52" s="359">
        <v>4438</v>
      </c>
      <c r="L52" s="359">
        <v>4424</v>
      </c>
      <c r="M52" s="360">
        <v>4186</v>
      </c>
    </row>
    <row r="53" spans="2:13" ht="27.75" customHeight="1" thickBot="1" x14ac:dyDescent="0.2">
      <c r="B53" s="1200" t="s">
        <v>19</v>
      </c>
      <c r="C53" s="1201"/>
      <c r="D53" s="110"/>
      <c r="E53" s="1202" t="s">
        <v>44</v>
      </c>
      <c r="F53" s="1202"/>
      <c r="G53" s="1202"/>
      <c r="H53" s="1203"/>
      <c r="I53" s="361">
        <v>821</v>
      </c>
      <c r="J53" s="362">
        <v>788</v>
      </c>
      <c r="K53" s="362">
        <v>880</v>
      </c>
      <c r="L53" s="362">
        <v>466</v>
      </c>
      <c r="M53" s="363">
        <v>153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IQreniRqZu6GD1MW1AHCdcdJpi5yNWJGPn3MR4rZVIkudG6rzsxh2jEONG3M/x89JYKA4wb5CdniMgftU88HA==" saltValue="gMw20N0Fq/uY5Yc/v2kv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2" t="s">
        <v>46</v>
      </c>
      <c r="D55" s="1212"/>
      <c r="E55" s="1213"/>
      <c r="F55" s="122">
        <v>635</v>
      </c>
      <c r="G55" s="122">
        <v>776</v>
      </c>
      <c r="H55" s="123">
        <v>913</v>
      </c>
    </row>
    <row r="56" spans="2:8" ht="52.5" customHeight="1" x14ac:dyDescent="0.15">
      <c r="B56" s="124"/>
      <c r="C56" s="1214" t="s">
        <v>47</v>
      </c>
      <c r="D56" s="1214"/>
      <c r="E56" s="1215"/>
      <c r="F56" s="125">
        <v>220</v>
      </c>
      <c r="G56" s="125">
        <v>293</v>
      </c>
      <c r="H56" s="126">
        <v>306</v>
      </c>
    </row>
    <row r="57" spans="2:8" ht="53.25" customHeight="1" x14ac:dyDescent="0.15">
      <c r="B57" s="124"/>
      <c r="C57" s="1216" t="s">
        <v>48</v>
      </c>
      <c r="D57" s="1216"/>
      <c r="E57" s="1217"/>
      <c r="F57" s="127">
        <v>780</v>
      </c>
      <c r="G57" s="127">
        <v>709</v>
      </c>
      <c r="H57" s="128">
        <v>701</v>
      </c>
    </row>
    <row r="58" spans="2:8" ht="45.75" customHeight="1" x14ac:dyDescent="0.15">
      <c r="B58" s="129"/>
      <c r="C58" s="1204" t="s">
        <v>546</v>
      </c>
      <c r="D58" s="1205"/>
      <c r="E58" s="1206"/>
      <c r="F58" s="364">
        <v>334</v>
      </c>
      <c r="G58" s="130">
        <v>286</v>
      </c>
      <c r="H58" s="131">
        <v>287</v>
      </c>
    </row>
    <row r="59" spans="2:8" ht="45.75" customHeight="1" x14ac:dyDescent="0.15">
      <c r="B59" s="129"/>
      <c r="C59" s="1204" t="s">
        <v>547</v>
      </c>
      <c r="D59" s="1205"/>
      <c r="E59" s="1206"/>
      <c r="F59" s="364">
        <v>198</v>
      </c>
      <c r="G59" s="130">
        <v>177</v>
      </c>
      <c r="H59" s="131">
        <v>172</v>
      </c>
    </row>
    <row r="60" spans="2:8" ht="45.75" customHeight="1" x14ac:dyDescent="0.15">
      <c r="B60" s="129"/>
      <c r="C60" s="1204" t="s">
        <v>548</v>
      </c>
      <c r="D60" s="1205"/>
      <c r="E60" s="1206"/>
      <c r="F60" s="364">
        <v>81</v>
      </c>
      <c r="G60" s="130">
        <v>81</v>
      </c>
      <c r="H60" s="131">
        <v>81</v>
      </c>
    </row>
    <row r="61" spans="2:8" ht="45.75" customHeight="1" x14ac:dyDescent="0.15">
      <c r="B61" s="129"/>
      <c r="C61" s="1204" t="s">
        <v>549</v>
      </c>
      <c r="D61" s="1205"/>
      <c r="E61" s="1206"/>
      <c r="F61" s="364">
        <v>65</v>
      </c>
      <c r="G61" s="130">
        <v>70</v>
      </c>
      <c r="H61" s="131">
        <v>72</v>
      </c>
    </row>
    <row r="62" spans="2:8" ht="45.75" customHeight="1" thickBot="1" x14ac:dyDescent="0.2">
      <c r="B62" s="132"/>
      <c r="C62" s="1207" t="s">
        <v>550</v>
      </c>
      <c r="D62" s="1208"/>
      <c r="E62" s="1209"/>
      <c r="F62" s="365">
        <v>53</v>
      </c>
      <c r="G62" s="133">
        <v>47</v>
      </c>
      <c r="H62" s="134">
        <v>43</v>
      </c>
    </row>
    <row r="63" spans="2:8" ht="52.5" customHeight="1" thickBot="1" x14ac:dyDescent="0.2">
      <c r="B63" s="135"/>
      <c r="C63" s="1210" t="s">
        <v>49</v>
      </c>
      <c r="D63" s="1210"/>
      <c r="E63" s="1211"/>
      <c r="F63" s="136">
        <v>1635</v>
      </c>
      <c r="G63" s="136">
        <v>1779</v>
      </c>
      <c r="H63" s="137">
        <v>1921</v>
      </c>
    </row>
    <row r="64" spans="2:8" x14ac:dyDescent="0.15"/>
  </sheetData>
  <sheetProtection algorithmName="SHA-512" hashValue="otVhZLRsZpvmkmsdJaXf/M4LzzNjqjkbJ8dgvwjkoULriOSnX77sWtb38f1SP7kqBmjUiGqlMWX45ZMxuKhhiQ==" saltValue="AuxX43YL4E/deE0+I3FO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0"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48D24-0367-4842-B28C-CD6921F6610A}">
  <sheetPr>
    <pageSetUpPr fitToPage="1"/>
  </sheetPr>
  <dimension ref="A1:DE85"/>
  <sheetViews>
    <sheetView workbookViewId="0">
      <selection activeCell="AN21" sqref="AN21"/>
    </sheetView>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557</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558</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559</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560</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525</v>
      </c>
      <c r="BQ50" s="1251"/>
      <c r="BR50" s="1251"/>
      <c r="BS50" s="1251"/>
      <c r="BT50" s="1251"/>
      <c r="BU50" s="1251"/>
      <c r="BV50" s="1251"/>
      <c r="BW50" s="1251"/>
      <c r="BX50" s="1251" t="s">
        <v>526</v>
      </c>
      <c r="BY50" s="1251"/>
      <c r="BZ50" s="1251"/>
      <c r="CA50" s="1251"/>
      <c r="CB50" s="1251"/>
      <c r="CC50" s="1251"/>
      <c r="CD50" s="1251"/>
      <c r="CE50" s="1251"/>
      <c r="CF50" s="1251" t="s">
        <v>527</v>
      </c>
      <c r="CG50" s="1251"/>
      <c r="CH50" s="1251"/>
      <c r="CI50" s="1251"/>
      <c r="CJ50" s="1251"/>
      <c r="CK50" s="1251"/>
      <c r="CL50" s="1251"/>
      <c r="CM50" s="1251"/>
      <c r="CN50" s="1251" t="s">
        <v>528</v>
      </c>
      <c r="CO50" s="1251"/>
      <c r="CP50" s="1251"/>
      <c r="CQ50" s="1251"/>
      <c r="CR50" s="1251"/>
      <c r="CS50" s="1251"/>
      <c r="CT50" s="1251"/>
      <c r="CU50" s="1251"/>
      <c r="CV50" s="1251" t="s">
        <v>529</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561</v>
      </c>
      <c r="AO51" s="1255"/>
      <c r="AP51" s="1255"/>
      <c r="AQ51" s="1255"/>
      <c r="AR51" s="1255"/>
      <c r="AS51" s="1255"/>
      <c r="AT51" s="1255"/>
      <c r="AU51" s="1255"/>
      <c r="AV51" s="1255"/>
      <c r="AW51" s="1255"/>
      <c r="AX51" s="1255"/>
      <c r="AY51" s="1255"/>
      <c r="AZ51" s="1255"/>
      <c r="BA51" s="1255"/>
      <c r="BB51" s="1255" t="s">
        <v>562</v>
      </c>
      <c r="BC51" s="1255"/>
      <c r="BD51" s="1255"/>
      <c r="BE51" s="1255"/>
      <c r="BF51" s="1255"/>
      <c r="BG51" s="1255"/>
      <c r="BH51" s="1255"/>
      <c r="BI51" s="1255"/>
      <c r="BJ51" s="1255"/>
      <c r="BK51" s="1255"/>
      <c r="BL51" s="1255"/>
      <c r="BM51" s="1255"/>
      <c r="BN51" s="1255"/>
      <c r="BO51" s="1255"/>
      <c r="BP51" s="1256">
        <v>31.6</v>
      </c>
      <c r="BQ51" s="1256"/>
      <c r="BR51" s="1256"/>
      <c r="BS51" s="1256"/>
      <c r="BT51" s="1256"/>
      <c r="BU51" s="1256"/>
      <c r="BV51" s="1256"/>
      <c r="BW51" s="1256"/>
      <c r="BX51" s="1256">
        <v>28.7</v>
      </c>
      <c r="BY51" s="1256"/>
      <c r="BZ51" s="1256"/>
      <c r="CA51" s="1256"/>
      <c r="CB51" s="1256"/>
      <c r="CC51" s="1256"/>
      <c r="CD51" s="1256"/>
      <c r="CE51" s="1256"/>
      <c r="CF51" s="1256">
        <v>29.7</v>
      </c>
      <c r="CG51" s="1256"/>
      <c r="CH51" s="1256"/>
      <c r="CI51" s="1256"/>
      <c r="CJ51" s="1256"/>
      <c r="CK51" s="1256"/>
      <c r="CL51" s="1256"/>
      <c r="CM51" s="1256"/>
      <c r="CN51" s="1256">
        <v>15.9</v>
      </c>
      <c r="CO51" s="1256"/>
      <c r="CP51" s="1256"/>
      <c r="CQ51" s="1256"/>
      <c r="CR51" s="1256"/>
      <c r="CS51" s="1256"/>
      <c r="CT51" s="1256"/>
      <c r="CU51" s="1256"/>
      <c r="CV51" s="1256">
        <v>5.0999999999999996</v>
      </c>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563</v>
      </c>
      <c r="BC53" s="1255"/>
      <c r="BD53" s="1255"/>
      <c r="BE53" s="1255"/>
      <c r="BF53" s="1255"/>
      <c r="BG53" s="1255"/>
      <c r="BH53" s="1255"/>
      <c r="BI53" s="1255"/>
      <c r="BJ53" s="1255"/>
      <c r="BK53" s="1255"/>
      <c r="BL53" s="1255"/>
      <c r="BM53" s="1255"/>
      <c r="BN53" s="1255"/>
      <c r="BO53" s="1255"/>
      <c r="BP53" s="1256">
        <v>68.599999999999994</v>
      </c>
      <c r="BQ53" s="1256"/>
      <c r="BR53" s="1256"/>
      <c r="BS53" s="1256"/>
      <c r="BT53" s="1256"/>
      <c r="BU53" s="1256"/>
      <c r="BV53" s="1256"/>
      <c r="BW53" s="1256"/>
      <c r="BX53" s="1256">
        <v>70.3</v>
      </c>
      <c r="BY53" s="1256"/>
      <c r="BZ53" s="1256"/>
      <c r="CA53" s="1256"/>
      <c r="CB53" s="1256"/>
      <c r="CC53" s="1256"/>
      <c r="CD53" s="1256"/>
      <c r="CE53" s="1256"/>
      <c r="CF53" s="1256">
        <v>72.2</v>
      </c>
      <c r="CG53" s="1256"/>
      <c r="CH53" s="1256"/>
      <c r="CI53" s="1256"/>
      <c r="CJ53" s="1256"/>
      <c r="CK53" s="1256"/>
      <c r="CL53" s="1256"/>
      <c r="CM53" s="1256"/>
      <c r="CN53" s="1256">
        <v>74.099999999999994</v>
      </c>
      <c r="CO53" s="1256"/>
      <c r="CP53" s="1256"/>
      <c r="CQ53" s="1256"/>
      <c r="CR53" s="1256"/>
      <c r="CS53" s="1256"/>
      <c r="CT53" s="1256"/>
      <c r="CU53" s="1256"/>
      <c r="CV53" s="1256">
        <v>75.8</v>
      </c>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564</v>
      </c>
      <c r="AO55" s="1251"/>
      <c r="AP55" s="1251"/>
      <c r="AQ55" s="1251"/>
      <c r="AR55" s="1251"/>
      <c r="AS55" s="1251"/>
      <c r="AT55" s="1251"/>
      <c r="AU55" s="1251"/>
      <c r="AV55" s="1251"/>
      <c r="AW55" s="1251"/>
      <c r="AX55" s="1251"/>
      <c r="AY55" s="1251"/>
      <c r="AZ55" s="1251"/>
      <c r="BA55" s="1251"/>
      <c r="BB55" s="1255" t="s">
        <v>562</v>
      </c>
      <c r="BC55" s="1255"/>
      <c r="BD55" s="1255"/>
      <c r="BE55" s="1255"/>
      <c r="BF55" s="1255"/>
      <c r="BG55" s="1255"/>
      <c r="BH55" s="1255"/>
      <c r="BI55" s="1255"/>
      <c r="BJ55" s="1255"/>
      <c r="BK55" s="1255"/>
      <c r="BL55" s="1255"/>
      <c r="BM55" s="1255"/>
      <c r="BN55" s="1255"/>
      <c r="BO55" s="1255"/>
      <c r="BP55" s="1256">
        <v>0</v>
      </c>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563</v>
      </c>
      <c r="BC57" s="1255"/>
      <c r="BD57" s="1255"/>
      <c r="BE57" s="1255"/>
      <c r="BF57" s="1255"/>
      <c r="BG57" s="1255"/>
      <c r="BH57" s="1255"/>
      <c r="BI57" s="1255"/>
      <c r="BJ57" s="1255"/>
      <c r="BK57" s="1255"/>
      <c r="BL57" s="1255"/>
      <c r="BM57" s="1255"/>
      <c r="BN57" s="1255"/>
      <c r="BO57" s="1255"/>
      <c r="BP57" s="1256">
        <v>61.6</v>
      </c>
      <c r="BQ57" s="1256"/>
      <c r="BR57" s="1256"/>
      <c r="BS57" s="1256"/>
      <c r="BT57" s="1256"/>
      <c r="BU57" s="1256"/>
      <c r="BV57" s="1256"/>
      <c r="BW57" s="1256"/>
      <c r="BX57" s="1256">
        <v>64.400000000000006</v>
      </c>
      <c r="BY57" s="1256"/>
      <c r="BZ57" s="1256"/>
      <c r="CA57" s="1256"/>
      <c r="CB57" s="1256"/>
      <c r="CC57" s="1256"/>
      <c r="CD57" s="1256"/>
      <c r="CE57" s="1256"/>
      <c r="CF57" s="1256">
        <v>62.7</v>
      </c>
      <c r="CG57" s="1256"/>
      <c r="CH57" s="1256"/>
      <c r="CI57" s="1256"/>
      <c r="CJ57" s="1256"/>
      <c r="CK57" s="1256"/>
      <c r="CL57" s="1256"/>
      <c r="CM57" s="1256"/>
      <c r="CN57" s="1256">
        <v>63.1</v>
      </c>
      <c r="CO57" s="1256"/>
      <c r="CP57" s="1256"/>
      <c r="CQ57" s="1256"/>
      <c r="CR57" s="1256"/>
      <c r="CS57" s="1256"/>
      <c r="CT57" s="1256"/>
      <c r="CU57" s="1256"/>
      <c r="CV57" s="1256">
        <v>63.8</v>
      </c>
      <c r="CW57" s="1256"/>
      <c r="CX57" s="1256"/>
      <c r="CY57" s="1256"/>
      <c r="CZ57" s="1256"/>
      <c r="DA57" s="1256"/>
      <c r="DB57" s="1256"/>
      <c r="DC57" s="1256"/>
      <c r="DD57" s="1259"/>
      <c r="DE57" s="1257"/>
    </row>
    <row r="58" spans="1:109" s="1234" customFormat="1" x14ac:dyDescent="0.15">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x14ac:dyDescent="0.15">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x14ac:dyDescent="0.15">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x14ac:dyDescent="0.15">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5" t="s">
        <v>565</v>
      </c>
    </row>
    <row r="64" spans="1:109" x14ac:dyDescent="0.15">
      <c r="B64" s="1226"/>
      <c r="G64" s="1233"/>
      <c r="I64" s="1266"/>
      <c r="J64" s="1266"/>
      <c r="K64" s="1266"/>
      <c r="L64" s="1266"/>
      <c r="M64" s="1266"/>
      <c r="N64" s="1267"/>
      <c r="AM64" s="1233"/>
      <c r="AN64" s="1233" t="s">
        <v>558</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566</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1"/>
      <c r="I71" s="1272"/>
      <c r="J71" s="1269"/>
      <c r="K71" s="1269"/>
      <c r="L71" s="1270"/>
      <c r="M71" s="1269"/>
      <c r="N71" s="1270"/>
      <c r="AM71" s="1271"/>
      <c r="AN71" s="1220" t="s">
        <v>560</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525</v>
      </c>
      <c r="BQ72" s="1251"/>
      <c r="BR72" s="1251"/>
      <c r="BS72" s="1251"/>
      <c r="BT72" s="1251"/>
      <c r="BU72" s="1251"/>
      <c r="BV72" s="1251"/>
      <c r="BW72" s="1251"/>
      <c r="BX72" s="1251" t="s">
        <v>526</v>
      </c>
      <c r="BY72" s="1251"/>
      <c r="BZ72" s="1251"/>
      <c r="CA72" s="1251"/>
      <c r="CB72" s="1251"/>
      <c r="CC72" s="1251"/>
      <c r="CD72" s="1251"/>
      <c r="CE72" s="1251"/>
      <c r="CF72" s="1251" t="s">
        <v>527</v>
      </c>
      <c r="CG72" s="1251"/>
      <c r="CH72" s="1251"/>
      <c r="CI72" s="1251"/>
      <c r="CJ72" s="1251"/>
      <c r="CK72" s="1251"/>
      <c r="CL72" s="1251"/>
      <c r="CM72" s="1251"/>
      <c r="CN72" s="1251" t="s">
        <v>528</v>
      </c>
      <c r="CO72" s="1251"/>
      <c r="CP72" s="1251"/>
      <c r="CQ72" s="1251"/>
      <c r="CR72" s="1251"/>
      <c r="CS72" s="1251"/>
      <c r="CT72" s="1251"/>
      <c r="CU72" s="1251"/>
      <c r="CV72" s="1251" t="s">
        <v>529</v>
      </c>
      <c r="CW72" s="1251"/>
      <c r="CX72" s="1251"/>
      <c r="CY72" s="1251"/>
      <c r="CZ72" s="1251"/>
      <c r="DA72" s="1251"/>
      <c r="DB72" s="1251"/>
      <c r="DC72" s="1251"/>
    </row>
    <row r="73" spans="2:107" x14ac:dyDescent="0.15">
      <c r="B73" s="1226"/>
      <c r="G73" s="1252"/>
      <c r="H73" s="1252"/>
      <c r="I73" s="1252"/>
      <c r="J73" s="1252"/>
      <c r="K73" s="1273"/>
      <c r="L73" s="1273"/>
      <c r="M73" s="1273"/>
      <c r="N73" s="1273"/>
      <c r="AM73" s="1244"/>
      <c r="AN73" s="1255" t="s">
        <v>561</v>
      </c>
      <c r="AO73" s="1255"/>
      <c r="AP73" s="1255"/>
      <c r="AQ73" s="1255"/>
      <c r="AR73" s="1255"/>
      <c r="AS73" s="1255"/>
      <c r="AT73" s="1255"/>
      <c r="AU73" s="1255"/>
      <c r="AV73" s="1255"/>
      <c r="AW73" s="1255"/>
      <c r="AX73" s="1255"/>
      <c r="AY73" s="1255"/>
      <c r="AZ73" s="1255"/>
      <c r="BA73" s="1255"/>
      <c r="BB73" s="1255" t="s">
        <v>562</v>
      </c>
      <c r="BC73" s="1255"/>
      <c r="BD73" s="1255"/>
      <c r="BE73" s="1255"/>
      <c r="BF73" s="1255"/>
      <c r="BG73" s="1255"/>
      <c r="BH73" s="1255"/>
      <c r="BI73" s="1255"/>
      <c r="BJ73" s="1255"/>
      <c r="BK73" s="1255"/>
      <c r="BL73" s="1255"/>
      <c r="BM73" s="1255"/>
      <c r="BN73" s="1255"/>
      <c r="BO73" s="1255"/>
      <c r="BP73" s="1256">
        <v>31.6</v>
      </c>
      <c r="BQ73" s="1256"/>
      <c r="BR73" s="1256"/>
      <c r="BS73" s="1256"/>
      <c r="BT73" s="1256"/>
      <c r="BU73" s="1256"/>
      <c r="BV73" s="1256"/>
      <c r="BW73" s="1256"/>
      <c r="BX73" s="1256">
        <v>28.7</v>
      </c>
      <c r="BY73" s="1256"/>
      <c r="BZ73" s="1256"/>
      <c r="CA73" s="1256"/>
      <c r="CB73" s="1256"/>
      <c r="CC73" s="1256"/>
      <c r="CD73" s="1256"/>
      <c r="CE73" s="1256"/>
      <c r="CF73" s="1256">
        <v>29.7</v>
      </c>
      <c r="CG73" s="1256"/>
      <c r="CH73" s="1256"/>
      <c r="CI73" s="1256"/>
      <c r="CJ73" s="1256"/>
      <c r="CK73" s="1256"/>
      <c r="CL73" s="1256"/>
      <c r="CM73" s="1256"/>
      <c r="CN73" s="1256">
        <v>15.9</v>
      </c>
      <c r="CO73" s="1256"/>
      <c r="CP73" s="1256"/>
      <c r="CQ73" s="1256"/>
      <c r="CR73" s="1256"/>
      <c r="CS73" s="1256"/>
      <c r="CT73" s="1256"/>
      <c r="CU73" s="1256"/>
      <c r="CV73" s="1256">
        <v>5.0999999999999996</v>
      </c>
      <c r="CW73" s="1256"/>
      <c r="CX73" s="1256"/>
      <c r="CY73" s="1256"/>
      <c r="CZ73" s="1256"/>
      <c r="DA73" s="1256"/>
      <c r="DB73" s="1256"/>
      <c r="DC73" s="1256"/>
    </row>
    <row r="74" spans="2:107" x14ac:dyDescent="0.15">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567</v>
      </c>
      <c r="BC75" s="1255"/>
      <c r="BD75" s="1255"/>
      <c r="BE75" s="1255"/>
      <c r="BF75" s="1255"/>
      <c r="BG75" s="1255"/>
      <c r="BH75" s="1255"/>
      <c r="BI75" s="1255"/>
      <c r="BJ75" s="1255"/>
      <c r="BK75" s="1255"/>
      <c r="BL75" s="1255"/>
      <c r="BM75" s="1255"/>
      <c r="BN75" s="1255"/>
      <c r="BO75" s="1255"/>
      <c r="BP75" s="1256">
        <v>5</v>
      </c>
      <c r="BQ75" s="1256"/>
      <c r="BR75" s="1256"/>
      <c r="BS75" s="1256"/>
      <c r="BT75" s="1256"/>
      <c r="BU75" s="1256"/>
      <c r="BV75" s="1256"/>
      <c r="BW75" s="1256"/>
      <c r="BX75" s="1256">
        <v>4.9000000000000004</v>
      </c>
      <c r="BY75" s="1256"/>
      <c r="BZ75" s="1256"/>
      <c r="CA75" s="1256"/>
      <c r="CB75" s="1256"/>
      <c r="CC75" s="1256"/>
      <c r="CD75" s="1256"/>
      <c r="CE75" s="1256"/>
      <c r="CF75" s="1256">
        <v>4.8</v>
      </c>
      <c r="CG75" s="1256"/>
      <c r="CH75" s="1256"/>
      <c r="CI75" s="1256"/>
      <c r="CJ75" s="1256"/>
      <c r="CK75" s="1256"/>
      <c r="CL75" s="1256"/>
      <c r="CM75" s="1256"/>
      <c r="CN75" s="1256">
        <v>5.3</v>
      </c>
      <c r="CO75" s="1256"/>
      <c r="CP75" s="1256"/>
      <c r="CQ75" s="1256"/>
      <c r="CR75" s="1256"/>
      <c r="CS75" s="1256"/>
      <c r="CT75" s="1256"/>
      <c r="CU75" s="1256"/>
      <c r="CV75" s="1256">
        <v>6.2</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3"/>
      <c r="L77" s="1273"/>
      <c r="M77" s="1273"/>
      <c r="N77" s="1273"/>
      <c r="AN77" s="1251" t="s">
        <v>564</v>
      </c>
      <c r="AO77" s="1251"/>
      <c r="AP77" s="1251"/>
      <c r="AQ77" s="1251"/>
      <c r="AR77" s="1251"/>
      <c r="AS77" s="1251"/>
      <c r="AT77" s="1251"/>
      <c r="AU77" s="1251"/>
      <c r="AV77" s="1251"/>
      <c r="AW77" s="1251"/>
      <c r="AX77" s="1251"/>
      <c r="AY77" s="1251"/>
      <c r="AZ77" s="1251"/>
      <c r="BA77" s="1251"/>
      <c r="BB77" s="1255" t="s">
        <v>562</v>
      </c>
      <c r="BC77" s="1255"/>
      <c r="BD77" s="1255"/>
      <c r="BE77" s="1255"/>
      <c r="BF77" s="1255"/>
      <c r="BG77" s="1255"/>
      <c r="BH77" s="1255"/>
      <c r="BI77" s="1255"/>
      <c r="BJ77" s="1255"/>
      <c r="BK77" s="1255"/>
      <c r="BL77" s="1255"/>
      <c r="BM77" s="1255"/>
      <c r="BN77" s="1255"/>
      <c r="BO77" s="1255"/>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567</v>
      </c>
      <c r="BC79" s="1255"/>
      <c r="BD79" s="1255"/>
      <c r="BE79" s="1255"/>
      <c r="BF79" s="1255"/>
      <c r="BG79" s="1255"/>
      <c r="BH79" s="1255"/>
      <c r="BI79" s="1255"/>
      <c r="BJ79" s="1255"/>
      <c r="BK79" s="1255"/>
      <c r="BL79" s="1255"/>
      <c r="BM79" s="1255"/>
      <c r="BN79" s="1255"/>
      <c r="BO79" s="1255"/>
      <c r="BP79" s="1256">
        <v>8.6</v>
      </c>
      <c r="BQ79" s="1256"/>
      <c r="BR79" s="1256"/>
      <c r="BS79" s="1256"/>
      <c r="BT79" s="1256"/>
      <c r="BU79" s="1256"/>
      <c r="BV79" s="1256"/>
      <c r="BW79" s="1256"/>
      <c r="BX79" s="1256">
        <v>8.9</v>
      </c>
      <c r="BY79" s="1256"/>
      <c r="BZ79" s="1256"/>
      <c r="CA79" s="1256"/>
      <c r="CB79" s="1256"/>
      <c r="CC79" s="1256"/>
      <c r="CD79" s="1256"/>
      <c r="CE79" s="1256"/>
      <c r="CF79" s="1256">
        <v>8.3000000000000007</v>
      </c>
      <c r="CG79" s="1256"/>
      <c r="CH79" s="1256"/>
      <c r="CI79" s="1256"/>
      <c r="CJ79" s="1256"/>
      <c r="CK79" s="1256"/>
      <c r="CL79" s="1256"/>
      <c r="CM79" s="1256"/>
      <c r="CN79" s="1256">
        <v>8.1</v>
      </c>
      <c r="CO79" s="1256"/>
      <c r="CP79" s="1256"/>
      <c r="CQ79" s="1256"/>
      <c r="CR79" s="1256"/>
      <c r="CS79" s="1256"/>
      <c r="CT79" s="1256"/>
      <c r="CU79" s="1256"/>
      <c r="CV79" s="1256">
        <v>8.1999999999999993</v>
      </c>
      <c r="CW79" s="1256"/>
      <c r="CX79" s="1256"/>
      <c r="CY79" s="1256"/>
      <c r="CZ79" s="1256"/>
      <c r="DA79" s="1256"/>
      <c r="DB79" s="1256"/>
      <c r="DC79" s="1256"/>
    </row>
    <row r="80" spans="2:107" x14ac:dyDescent="0.15">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pageSetup paperSize="9" scale="4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0D4CA-7DC3-4368-93D0-32E8252D631A}">
  <sheetPr>
    <pageSetUpPr fitToPage="1"/>
  </sheetPr>
  <dimension ref="A1:DR125"/>
  <sheetViews>
    <sheetView workbookViewId="0">
      <selection activeCell="AM23" sqref="AM2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74EFD-14A9-46C6-BB18-BB8C365E129D}">
  <sheetPr>
    <pageSetUpPr fitToPage="1"/>
  </sheetPr>
  <dimension ref="A1:DR125"/>
  <sheetViews>
    <sheetView tabSelected="1" workbookViewId="0">
      <selection activeCell="BB20" sqref="BB2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87263</v>
      </c>
      <c r="E3" s="156"/>
      <c r="F3" s="157">
        <v>190274</v>
      </c>
      <c r="G3" s="158"/>
      <c r="H3" s="159"/>
    </row>
    <row r="4" spans="1:8" x14ac:dyDescent="0.15">
      <c r="A4" s="160"/>
      <c r="B4" s="161"/>
      <c r="C4" s="162"/>
      <c r="D4" s="163">
        <v>33990</v>
      </c>
      <c r="E4" s="164"/>
      <c r="F4" s="165">
        <v>88584</v>
      </c>
      <c r="G4" s="166"/>
      <c r="H4" s="167"/>
    </row>
    <row r="5" spans="1:8" x14ac:dyDescent="0.15">
      <c r="A5" s="148" t="s">
        <v>519</v>
      </c>
      <c r="B5" s="153"/>
      <c r="C5" s="154"/>
      <c r="D5" s="155">
        <v>154755</v>
      </c>
      <c r="E5" s="156"/>
      <c r="F5" s="157">
        <v>200194</v>
      </c>
      <c r="G5" s="158"/>
      <c r="H5" s="159"/>
    </row>
    <row r="6" spans="1:8" x14ac:dyDescent="0.15">
      <c r="A6" s="160"/>
      <c r="B6" s="161"/>
      <c r="C6" s="162"/>
      <c r="D6" s="163">
        <v>76217</v>
      </c>
      <c r="E6" s="164"/>
      <c r="F6" s="165">
        <v>106422</v>
      </c>
      <c r="G6" s="166"/>
      <c r="H6" s="167"/>
    </row>
    <row r="7" spans="1:8" x14ac:dyDescent="0.15">
      <c r="A7" s="148" t="s">
        <v>520</v>
      </c>
      <c r="B7" s="153"/>
      <c r="C7" s="154"/>
      <c r="D7" s="155">
        <v>90405</v>
      </c>
      <c r="E7" s="156"/>
      <c r="F7" s="157">
        <v>138402</v>
      </c>
      <c r="G7" s="158"/>
      <c r="H7" s="159"/>
    </row>
    <row r="8" spans="1:8" x14ac:dyDescent="0.15">
      <c r="A8" s="160"/>
      <c r="B8" s="161"/>
      <c r="C8" s="162"/>
      <c r="D8" s="163">
        <v>38771</v>
      </c>
      <c r="E8" s="164"/>
      <c r="F8" s="165">
        <v>70652</v>
      </c>
      <c r="G8" s="166"/>
      <c r="H8" s="167"/>
    </row>
    <row r="9" spans="1:8" x14ac:dyDescent="0.15">
      <c r="A9" s="148" t="s">
        <v>521</v>
      </c>
      <c r="B9" s="153"/>
      <c r="C9" s="154"/>
      <c r="D9" s="155">
        <v>86884</v>
      </c>
      <c r="E9" s="156"/>
      <c r="F9" s="157">
        <v>146367</v>
      </c>
      <c r="G9" s="158"/>
      <c r="H9" s="159"/>
    </row>
    <row r="10" spans="1:8" x14ac:dyDescent="0.15">
      <c r="A10" s="160"/>
      <c r="B10" s="161"/>
      <c r="C10" s="162"/>
      <c r="D10" s="163">
        <v>52449</v>
      </c>
      <c r="E10" s="164"/>
      <c r="F10" s="165">
        <v>79441</v>
      </c>
      <c r="G10" s="166"/>
      <c r="H10" s="167"/>
    </row>
    <row r="11" spans="1:8" x14ac:dyDescent="0.15">
      <c r="A11" s="148" t="s">
        <v>522</v>
      </c>
      <c r="B11" s="153"/>
      <c r="C11" s="154"/>
      <c r="D11" s="155">
        <v>87904</v>
      </c>
      <c r="E11" s="156"/>
      <c r="F11" s="157">
        <v>165181</v>
      </c>
      <c r="G11" s="158"/>
      <c r="H11" s="159"/>
    </row>
    <row r="12" spans="1:8" x14ac:dyDescent="0.15">
      <c r="A12" s="160"/>
      <c r="B12" s="161"/>
      <c r="C12" s="168"/>
      <c r="D12" s="163">
        <v>58830</v>
      </c>
      <c r="E12" s="164"/>
      <c r="F12" s="165">
        <v>82246</v>
      </c>
      <c r="G12" s="166"/>
      <c r="H12" s="167"/>
    </row>
    <row r="13" spans="1:8" x14ac:dyDescent="0.15">
      <c r="A13" s="148"/>
      <c r="B13" s="153"/>
      <c r="C13" s="169"/>
      <c r="D13" s="170">
        <v>101442</v>
      </c>
      <c r="E13" s="171"/>
      <c r="F13" s="172">
        <v>168084</v>
      </c>
      <c r="G13" s="173"/>
      <c r="H13" s="159"/>
    </row>
    <row r="14" spans="1:8" x14ac:dyDescent="0.15">
      <c r="A14" s="160"/>
      <c r="B14" s="161"/>
      <c r="C14" s="162"/>
      <c r="D14" s="163">
        <v>52051</v>
      </c>
      <c r="E14" s="164"/>
      <c r="F14" s="165">
        <v>85469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4.75</v>
      </c>
      <c r="C19" s="174">
        <f>ROUND(VALUE(SUBSTITUTE(実質収支比率等に係る経年分析!G$48,"▲","-")),2)</f>
        <v>4.93</v>
      </c>
      <c r="D19" s="174">
        <f>ROUND(VALUE(SUBSTITUTE(実質収支比率等に係る経年分析!H$48,"▲","-")),2)</f>
        <v>5.16</v>
      </c>
      <c r="E19" s="174">
        <f>ROUND(VALUE(SUBSTITUTE(実質収支比率等に係る経年分析!I$48,"▲","-")),2)</f>
        <v>7.77</v>
      </c>
      <c r="F19" s="174">
        <f>ROUND(VALUE(SUBSTITUTE(実質収支比率等に係る経年分析!J$48,"▲","-")),2)</f>
        <v>6.31</v>
      </c>
    </row>
    <row r="20" spans="1:11" x14ac:dyDescent="0.15">
      <c r="A20" s="174" t="s">
        <v>53</v>
      </c>
      <c r="B20" s="174">
        <f>ROUND(VALUE(SUBSTITUTE(実質収支比率等に係る経年分析!F$47,"▲","-")),2)</f>
        <v>16.91</v>
      </c>
      <c r="C20" s="174">
        <f>ROUND(VALUE(SUBSTITUTE(実質収支比率等に係る経年分析!G$47,"▲","-")),2)</f>
        <v>14.83</v>
      </c>
      <c r="D20" s="174">
        <f>ROUND(VALUE(SUBSTITUTE(実質収支比率等に係る経年分析!H$47,"▲","-")),2)</f>
        <v>18.39</v>
      </c>
      <c r="E20" s="174">
        <f>ROUND(VALUE(SUBSTITUTE(実質収支比率等に係る経年分析!I$47,"▲","-")),2)</f>
        <v>22.48</v>
      </c>
      <c r="F20" s="174">
        <f>ROUND(VALUE(SUBSTITUTE(実質収支比率等に係る経年分析!J$47,"▲","-")),2)</f>
        <v>26.19</v>
      </c>
    </row>
    <row r="21" spans="1:11" x14ac:dyDescent="0.15">
      <c r="A21" s="174" t="s">
        <v>54</v>
      </c>
      <c r="B21" s="174">
        <f>IF(ISNUMBER(VALUE(SUBSTITUTE(実質収支比率等に係る経年分析!F$49,"▲","-"))),ROUND(VALUE(SUBSTITUTE(実質収支比率等に係る経年分析!F$49,"▲","-")),2),NA())</f>
        <v>-2.19</v>
      </c>
      <c r="C21" s="174">
        <f>IF(ISNUMBER(VALUE(SUBSTITUTE(実質収支比率等に係る経年分析!G$49,"▲","-"))),ROUND(VALUE(SUBSTITUTE(実質収支比率等に係る経年分析!G$49,"▲","-")),2),NA())</f>
        <v>-0.94</v>
      </c>
      <c r="D21" s="174">
        <f>IF(ISNUMBER(VALUE(SUBSTITUTE(実質収支比率等に係る経年分析!H$49,"▲","-"))),ROUND(VALUE(SUBSTITUTE(実質収支比率等に係る経年分析!H$49,"▲","-")),2),NA())</f>
        <v>5.03</v>
      </c>
      <c r="E21" s="174">
        <f>IF(ISNUMBER(VALUE(SUBSTITUTE(実質収支比率等に係る経年分析!I$49,"▲","-"))),ROUND(VALUE(SUBSTITUTE(実質収支比率等に係る経年分析!I$49,"▲","-")),2),NA())</f>
        <v>6.71</v>
      </c>
      <c r="F21" s="174">
        <f>IF(ISNUMBER(VALUE(SUBSTITUTE(実質収支比率等に係る経年分析!J$49,"▲","-"))),ROUND(VALUE(SUBSTITUTE(実質収支比率等に係る経年分析!J$49,"▲","-")),2),NA())</f>
        <v>2.5499999999999998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上川町村等公平委員会特別会計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国民健康保険（事業勘定）特別会計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0.28999999999999998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1.1100000000000001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2.1800000000000002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5.0999999999999996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7.72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7.88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570</v>
      </c>
      <c r="E42" s="176"/>
      <c r="F42" s="176"/>
      <c r="G42" s="176">
        <f>'実質公債費比率（分子）の構造'!L$52</f>
        <v>565</v>
      </c>
      <c r="H42" s="176"/>
      <c r="I42" s="176"/>
      <c r="J42" s="176">
        <f>'実質公債費比率（分子）の構造'!M$52</f>
        <v>576</v>
      </c>
      <c r="K42" s="176"/>
      <c r="L42" s="176"/>
      <c r="M42" s="176">
        <f>'実質公債費比率（分子）の構造'!N$52</f>
        <v>592</v>
      </c>
      <c r="N42" s="176"/>
      <c r="O42" s="176"/>
      <c r="P42" s="176">
        <f>'実質公債費比率（分子）の構造'!O$52</f>
        <v>592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62</v>
      </c>
      <c r="C46" s="176"/>
      <c r="D46" s="176"/>
      <c r="E46" s="176">
        <f>'実質公債費比率（分子）の構造'!L$48</f>
        <v>71</v>
      </c>
      <c r="F46" s="176"/>
      <c r="G46" s="176"/>
      <c r="H46" s="176">
        <f>'実質公債費比率（分子）の構造'!M$48</f>
        <v>80</v>
      </c>
      <c r="I46" s="176"/>
      <c r="J46" s="176"/>
      <c r="K46" s="176">
        <f>'実質公債費比率（分子）の構造'!N$48</f>
        <v>83</v>
      </c>
      <c r="L46" s="176"/>
      <c r="M46" s="176"/>
      <c r="N46" s="176">
        <f>'実質公債費比率（分子）の構造'!O$48</f>
        <v>83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618</v>
      </c>
      <c r="C49" s="176"/>
      <c r="D49" s="176"/>
      <c r="E49" s="176">
        <f>'実質公債費比率（分子）の構造'!L$45</f>
        <v>640</v>
      </c>
      <c r="F49" s="176"/>
      <c r="G49" s="176"/>
      <c r="H49" s="176">
        <f>'実質公債費比率（分子）の構造'!M$45</f>
        <v>642</v>
      </c>
      <c r="I49" s="176"/>
      <c r="J49" s="176"/>
      <c r="K49" s="176">
        <f>'実質公債費比率（分子）の構造'!N$45</f>
        <v>684</v>
      </c>
      <c r="L49" s="176"/>
      <c r="M49" s="176"/>
      <c r="N49" s="176">
        <f>'実質公債費比率（分子）の構造'!O$45</f>
        <v>738</v>
      </c>
      <c r="O49" s="176"/>
      <c r="P49" s="176"/>
    </row>
    <row r="50" spans="1:16" x14ac:dyDescent="0.15">
      <c r="A50" s="176" t="s">
        <v>67</v>
      </c>
      <c r="B50" s="176" t="e">
        <f>NA()</f>
        <v>#N/A</v>
      </c>
      <c r="C50" s="176">
        <f>IF(ISNUMBER('実質公債費比率（分子）の構造'!K$53),'実質公債費比率（分子）の構造'!K$53,NA())</f>
        <v>110</v>
      </c>
      <c r="D50" s="176" t="e">
        <f>NA()</f>
        <v>#N/A</v>
      </c>
      <c r="E50" s="176" t="e">
        <f>NA()</f>
        <v>#N/A</v>
      </c>
      <c r="F50" s="176">
        <f>IF(ISNUMBER('実質公債費比率（分子）の構造'!L$53),'実質公債費比率（分子）の構造'!L$53,NA())</f>
        <v>146</v>
      </c>
      <c r="G50" s="176" t="e">
        <f>NA()</f>
        <v>#N/A</v>
      </c>
      <c r="H50" s="176" t="e">
        <f>NA()</f>
        <v>#N/A</v>
      </c>
      <c r="I50" s="176">
        <f>IF(ISNUMBER('実質公債費比率（分子）の構造'!M$53),'実質公債費比率（分子）の構造'!M$53,NA())</f>
        <v>146</v>
      </c>
      <c r="J50" s="176" t="e">
        <f>NA()</f>
        <v>#N/A</v>
      </c>
      <c r="K50" s="176" t="e">
        <f>NA()</f>
        <v>#N/A</v>
      </c>
      <c r="L50" s="176">
        <f>IF(ISNUMBER('実質公債費比率（分子）の構造'!N$53),'実質公債費比率（分子）の構造'!N$53,NA())</f>
        <v>175</v>
      </c>
      <c r="M50" s="176" t="e">
        <f>NA()</f>
        <v>#N/A</v>
      </c>
      <c r="N50" s="176" t="e">
        <f>NA()</f>
        <v>#N/A</v>
      </c>
      <c r="O50" s="176">
        <f>IF(ISNUMBER('実質公債費比率（分子）の構造'!O$53),'実質公債費比率（分子）の構造'!O$53,NA())</f>
        <v>229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4790</v>
      </c>
      <c r="E56" s="175"/>
      <c r="F56" s="175"/>
      <c r="G56" s="175">
        <f>'将来負担比率（分子）の構造'!J$52</f>
        <v>4828</v>
      </c>
      <c r="H56" s="175"/>
      <c r="I56" s="175"/>
      <c r="J56" s="175">
        <f>'将来負担比率（分子）の構造'!K$52</f>
        <v>4438</v>
      </c>
      <c r="K56" s="175"/>
      <c r="L56" s="175"/>
      <c r="M56" s="175">
        <f>'将来負担比率（分子）の構造'!L$52</f>
        <v>4424</v>
      </c>
      <c r="N56" s="175"/>
      <c r="O56" s="175"/>
      <c r="P56" s="175">
        <f>'将来負担比率（分子）の構造'!M$52</f>
        <v>4186</v>
      </c>
    </row>
    <row r="57" spans="1:16" x14ac:dyDescent="0.15">
      <c r="A57" s="175" t="s">
        <v>42</v>
      </c>
      <c r="B57" s="175"/>
      <c r="C57" s="175"/>
      <c r="D57" s="175">
        <f>'将来負担比率（分子）の構造'!I$51</f>
        <v>519</v>
      </c>
      <c r="E57" s="175"/>
      <c r="F57" s="175"/>
      <c r="G57" s="175">
        <f>'将来負担比率（分子）の構造'!J$51</f>
        <v>569</v>
      </c>
      <c r="H57" s="175"/>
      <c r="I57" s="175"/>
      <c r="J57" s="175">
        <f>'将来負担比率（分子）の構造'!K$51</f>
        <v>550</v>
      </c>
      <c r="K57" s="175"/>
      <c r="L57" s="175"/>
      <c r="M57" s="175">
        <f>'将来負担比率（分子）の構造'!L$51</f>
        <v>538</v>
      </c>
      <c r="N57" s="175"/>
      <c r="O57" s="175"/>
      <c r="P57" s="175">
        <f>'将来負担比率（分子）の構造'!M$51</f>
        <v>527</v>
      </c>
    </row>
    <row r="58" spans="1:16" x14ac:dyDescent="0.15">
      <c r="A58" s="175" t="s">
        <v>41</v>
      </c>
      <c r="B58" s="175"/>
      <c r="C58" s="175"/>
      <c r="D58" s="175">
        <f>'将来負担比率（分子）の構造'!I$50</f>
        <v>1654</v>
      </c>
      <c r="E58" s="175"/>
      <c r="F58" s="175"/>
      <c r="G58" s="175">
        <f>'将来負担比率（分子）の構造'!J$50</f>
        <v>1641</v>
      </c>
      <c r="H58" s="175"/>
      <c r="I58" s="175"/>
      <c r="J58" s="175">
        <f>'将来負担比率（分子）の構造'!K$50</f>
        <v>1681</v>
      </c>
      <c r="K58" s="175"/>
      <c r="L58" s="175"/>
      <c r="M58" s="175">
        <f>'将来負担比率（分子）の構造'!L$50</f>
        <v>1828</v>
      </c>
      <c r="N58" s="175"/>
      <c r="O58" s="175"/>
      <c r="P58" s="175">
        <f>'将来負担比率（分子）の構造'!M$50</f>
        <v>1982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734</v>
      </c>
      <c r="C62" s="175"/>
      <c r="D62" s="175"/>
      <c r="E62" s="175">
        <f>'将来負担比率（分子）の構造'!J$45</f>
        <v>739</v>
      </c>
      <c r="F62" s="175"/>
      <c r="G62" s="175"/>
      <c r="H62" s="175">
        <f>'将来負担比率（分子）の構造'!K$45</f>
        <v>725</v>
      </c>
      <c r="I62" s="175"/>
      <c r="J62" s="175"/>
      <c r="K62" s="175">
        <f>'将来負担比率（分子）の構造'!L$45</f>
        <v>761</v>
      </c>
      <c r="L62" s="175"/>
      <c r="M62" s="175"/>
      <c r="N62" s="175">
        <f>'将来負担比率（分子）の構造'!M$45</f>
        <v>709</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744</v>
      </c>
      <c r="C64" s="175"/>
      <c r="D64" s="175"/>
      <c r="E64" s="175">
        <f>'将来負担比率（分子）の構造'!J$43</f>
        <v>632</v>
      </c>
      <c r="F64" s="175"/>
      <c r="G64" s="175"/>
      <c r="H64" s="175">
        <f>'将来負担比率（分子）の構造'!K$43</f>
        <v>544</v>
      </c>
      <c r="I64" s="175"/>
      <c r="J64" s="175"/>
      <c r="K64" s="175">
        <f>'将来負担比率（分子）の構造'!L$43</f>
        <v>532</v>
      </c>
      <c r="L64" s="175"/>
      <c r="M64" s="175"/>
      <c r="N64" s="175">
        <f>'将来負担比率（分子）の構造'!M$43</f>
        <v>533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6306</v>
      </c>
      <c r="C66" s="175"/>
      <c r="D66" s="175"/>
      <c r="E66" s="175">
        <f>'将来負担比率（分子）の構造'!J$41</f>
        <v>6455</v>
      </c>
      <c r="F66" s="175"/>
      <c r="G66" s="175"/>
      <c r="H66" s="175">
        <f>'将来負担比率（分子）の構造'!K$41</f>
        <v>6279</v>
      </c>
      <c r="I66" s="175"/>
      <c r="J66" s="175"/>
      <c r="K66" s="175">
        <f>'将来負担比率（分子）の構造'!L$41</f>
        <v>5963</v>
      </c>
      <c r="L66" s="175"/>
      <c r="M66" s="175"/>
      <c r="N66" s="175">
        <f>'将来負担比率（分子）の構造'!M$41</f>
        <v>5605</v>
      </c>
      <c r="O66" s="175"/>
      <c r="P66" s="175"/>
    </row>
    <row r="67" spans="1:16" x14ac:dyDescent="0.15">
      <c r="A67" s="175" t="s">
        <v>71</v>
      </c>
      <c r="B67" s="175" t="e">
        <f>NA()</f>
        <v>#N/A</v>
      </c>
      <c r="C67" s="175">
        <f>IF(ISNUMBER('将来負担比率（分子）の構造'!I$53), IF('将来負担比率（分子）の構造'!I$53 &lt; 0, 0, '将来負担比率（分子）の構造'!I$53), NA())</f>
        <v>821</v>
      </c>
      <c r="D67" s="175" t="e">
        <f>NA()</f>
        <v>#N/A</v>
      </c>
      <c r="E67" s="175" t="e">
        <f>NA()</f>
        <v>#N/A</v>
      </c>
      <c r="F67" s="175">
        <f>IF(ISNUMBER('将来負担比率（分子）の構造'!J$53), IF('将来負担比率（分子）の構造'!J$53 &lt; 0, 0, '将来負担比率（分子）の構造'!J$53), NA())</f>
        <v>788</v>
      </c>
      <c r="G67" s="175" t="e">
        <f>NA()</f>
        <v>#N/A</v>
      </c>
      <c r="H67" s="175" t="e">
        <f>NA()</f>
        <v>#N/A</v>
      </c>
      <c r="I67" s="175">
        <f>IF(ISNUMBER('将来負担比率（分子）の構造'!K$53), IF('将来負担比率（分子）の構造'!K$53 &lt; 0, 0, '将来負担比率（分子）の構造'!K$53), NA())</f>
        <v>880</v>
      </c>
      <c r="J67" s="175" t="e">
        <f>NA()</f>
        <v>#N/A</v>
      </c>
      <c r="K67" s="175" t="e">
        <f>NA()</f>
        <v>#N/A</v>
      </c>
      <c r="L67" s="175">
        <f>IF(ISNUMBER('将来負担比率（分子）の構造'!L$53), IF('将来負担比率（分子）の構造'!L$53 &lt; 0, 0, '将来負担比率（分子）の構造'!L$53), NA())</f>
        <v>466</v>
      </c>
      <c r="M67" s="175" t="e">
        <f>NA()</f>
        <v>#N/A</v>
      </c>
      <c r="N67" s="175" t="e">
        <f>NA()</f>
        <v>#N/A</v>
      </c>
      <c r="O67" s="175">
        <f>IF(ISNUMBER('将来負担比率（分子）の構造'!M$53), IF('将来負担比率（分子）の構造'!M$53 &lt; 0, 0, '将来負担比率（分子）の構造'!M$53), NA())</f>
        <v>153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635</v>
      </c>
      <c r="C72" s="179">
        <f>基金残高に係る経年分析!G55</f>
        <v>776</v>
      </c>
      <c r="D72" s="179">
        <f>基金残高に係る経年分析!H55</f>
        <v>913</v>
      </c>
    </row>
    <row r="73" spans="1:16" x14ac:dyDescent="0.15">
      <c r="A73" s="178" t="s">
        <v>74</v>
      </c>
      <c r="B73" s="179">
        <f>基金残高に係る経年分析!F56</f>
        <v>220</v>
      </c>
      <c r="C73" s="179">
        <f>基金残高に係る経年分析!G56</f>
        <v>293</v>
      </c>
      <c r="D73" s="179">
        <f>基金残高に係る経年分析!H56</f>
        <v>306</v>
      </c>
    </row>
    <row r="74" spans="1:16" x14ac:dyDescent="0.15">
      <c r="A74" s="178" t="s">
        <v>75</v>
      </c>
      <c r="B74" s="179">
        <f>基金残高に係る経年分析!F57</f>
        <v>780</v>
      </c>
      <c r="C74" s="179">
        <f>基金残高に係る経年分析!G57</f>
        <v>709</v>
      </c>
      <c r="D74" s="179">
        <f>基金残高に係る経年分析!H57</f>
        <v>701</v>
      </c>
    </row>
  </sheetData>
  <sheetProtection algorithmName="SHA-512" hashValue="xOgisHhX5JX2b6tzoB5IqF2J5873ngfYjZfHNptxsV6LDUZmNU0NsVsXZg/+P8ge4KPSNKjzZu4kqoajbc0O8g==" saltValue="bEz/MC+dCQmRIZAnOeTmv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4" t="s">
        <v>202</v>
      </c>
      <c r="DI1" s="605"/>
      <c r="DJ1" s="605"/>
      <c r="DK1" s="605"/>
      <c r="DL1" s="605"/>
      <c r="DM1" s="605"/>
      <c r="DN1" s="606"/>
      <c r="DO1" s="214"/>
      <c r="DP1" s="604" t="s">
        <v>203</v>
      </c>
      <c r="DQ1" s="605"/>
      <c r="DR1" s="605"/>
      <c r="DS1" s="605"/>
      <c r="DT1" s="605"/>
      <c r="DU1" s="605"/>
      <c r="DV1" s="605"/>
      <c r="DW1" s="605"/>
      <c r="DX1" s="605"/>
      <c r="DY1" s="605"/>
      <c r="DZ1" s="605"/>
      <c r="EA1" s="605"/>
      <c r="EB1" s="605"/>
      <c r="EC1" s="606"/>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15">
      <c r="B5" s="611" t="s">
        <v>215</v>
      </c>
      <c r="C5" s="612"/>
      <c r="D5" s="612"/>
      <c r="E5" s="612"/>
      <c r="F5" s="612"/>
      <c r="G5" s="612"/>
      <c r="H5" s="612"/>
      <c r="I5" s="612"/>
      <c r="J5" s="612"/>
      <c r="K5" s="612"/>
      <c r="L5" s="612"/>
      <c r="M5" s="612"/>
      <c r="N5" s="612"/>
      <c r="O5" s="612"/>
      <c r="P5" s="612"/>
      <c r="Q5" s="613"/>
      <c r="R5" s="614">
        <v>818576</v>
      </c>
      <c r="S5" s="615"/>
      <c r="T5" s="615"/>
      <c r="U5" s="615"/>
      <c r="V5" s="615"/>
      <c r="W5" s="615"/>
      <c r="X5" s="615"/>
      <c r="Y5" s="616"/>
      <c r="Z5" s="617">
        <v>12.6</v>
      </c>
      <c r="AA5" s="617"/>
      <c r="AB5" s="617"/>
      <c r="AC5" s="617"/>
      <c r="AD5" s="618">
        <v>790395</v>
      </c>
      <c r="AE5" s="618"/>
      <c r="AF5" s="618"/>
      <c r="AG5" s="618"/>
      <c r="AH5" s="618"/>
      <c r="AI5" s="618"/>
      <c r="AJ5" s="618"/>
      <c r="AK5" s="618"/>
      <c r="AL5" s="619">
        <v>22.5</v>
      </c>
      <c r="AM5" s="620"/>
      <c r="AN5" s="620"/>
      <c r="AO5" s="621"/>
      <c r="AP5" s="611" t="s">
        <v>216</v>
      </c>
      <c r="AQ5" s="612"/>
      <c r="AR5" s="612"/>
      <c r="AS5" s="612"/>
      <c r="AT5" s="612"/>
      <c r="AU5" s="612"/>
      <c r="AV5" s="612"/>
      <c r="AW5" s="612"/>
      <c r="AX5" s="612"/>
      <c r="AY5" s="612"/>
      <c r="AZ5" s="612"/>
      <c r="BA5" s="612"/>
      <c r="BB5" s="612"/>
      <c r="BC5" s="612"/>
      <c r="BD5" s="612"/>
      <c r="BE5" s="612"/>
      <c r="BF5" s="613"/>
      <c r="BG5" s="625">
        <v>790395</v>
      </c>
      <c r="BH5" s="626"/>
      <c r="BI5" s="626"/>
      <c r="BJ5" s="626"/>
      <c r="BK5" s="626"/>
      <c r="BL5" s="626"/>
      <c r="BM5" s="626"/>
      <c r="BN5" s="627"/>
      <c r="BO5" s="628">
        <v>96.6</v>
      </c>
      <c r="BP5" s="628"/>
      <c r="BQ5" s="628"/>
      <c r="BR5" s="628"/>
      <c r="BS5" s="629">
        <v>4401</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15">
      <c r="B6" s="622" t="s">
        <v>220</v>
      </c>
      <c r="C6" s="623"/>
      <c r="D6" s="623"/>
      <c r="E6" s="623"/>
      <c r="F6" s="623"/>
      <c r="G6" s="623"/>
      <c r="H6" s="623"/>
      <c r="I6" s="623"/>
      <c r="J6" s="623"/>
      <c r="K6" s="623"/>
      <c r="L6" s="623"/>
      <c r="M6" s="623"/>
      <c r="N6" s="623"/>
      <c r="O6" s="623"/>
      <c r="P6" s="623"/>
      <c r="Q6" s="624"/>
      <c r="R6" s="625">
        <v>86624</v>
      </c>
      <c r="S6" s="626"/>
      <c r="T6" s="626"/>
      <c r="U6" s="626"/>
      <c r="V6" s="626"/>
      <c r="W6" s="626"/>
      <c r="X6" s="626"/>
      <c r="Y6" s="627"/>
      <c r="Z6" s="628">
        <v>1.3</v>
      </c>
      <c r="AA6" s="628"/>
      <c r="AB6" s="628"/>
      <c r="AC6" s="628"/>
      <c r="AD6" s="629">
        <v>86624</v>
      </c>
      <c r="AE6" s="629"/>
      <c r="AF6" s="629"/>
      <c r="AG6" s="629"/>
      <c r="AH6" s="629"/>
      <c r="AI6" s="629"/>
      <c r="AJ6" s="629"/>
      <c r="AK6" s="629"/>
      <c r="AL6" s="630">
        <v>2.5</v>
      </c>
      <c r="AM6" s="631"/>
      <c r="AN6" s="631"/>
      <c r="AO6" s="632"/>
      <c r="AP6" s="622" t="s">
        <v>221</v>
      </c>
      <c r="AQ6" s="623"/>
      <c r="AR6" s="623"/>
      <c r="AS6" s="623"/>
      <c r="AT6" s="623"/>
      <c r="AU6" s="623"/>
      <c r="AV6" s="623"/>
      <c r="AW6" s="623"/>
      <c r="AX6" s="623"/>
      <c r="AY6" s="623"/>
      <c r="AZ6" s="623"/>
      <c r="BA6" s="623"/>
      <c r="BB6" s="623"/>
      <c r="BC6" s="623"/>
      <c r="BD6" s="623"/>
      <c r="BE6" s="623"/>
      <c r="BF6" s="624"/>
      <c r="BG6" s="625">
        <v>790395</v>
      </c>
      <c r="BH6" s="626"/>
      <c r="BI6" s="626"/>
      <c r="BJ6" s="626"/>
      <c r="BK6" s="626"/>
      <c r="BL6" s="626"/>
      <c r="BM6" s="626"/>
      <c r="BN6" s="627"/>
      <c r="BO6" s="628">
        <v>96.6</v>
      </c>
      <c r="BP6" s="628"/>
      <c r="BQ6" s="628"/>
      <c r="BR6" s="628"/>
      <c r="BS6" s="629">
        <v>4401</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59605</v>
      </c>
      <c r="CS6" s="626"/>
      <c r="CT6" s="626"/>
      <c r="CU6" s="626"/>
      <c r="CV6" s="626"/>
      <c r="CW6" s="626"/>
      <c r="CX6" s="626"/>
      <c r="CY6" s="627"/>
      <c r="CZ6" s="619">
        <v>0.9</v>
      </c>
      <c r="DA6" s="620"/>
      <c r="DB6" s="620"/>
      <c r="DC6" s="636"/>
      <c r="DD6" s="634" t="s">
        <v>122</v>
      </c>
      <c r="DE6" s="626"/>
      <c r="DF6" s="626"/>
      <c r="DG6" s="626"/>
      <c r="DH6" s="626"/>
      <c r="DI6" s="626"/>
      <c r="DJ6" s="626"/>
      <c r="DK6" s="626"/>
      <c r="DL6" s="626"/>
      <c r="DM6" s="626"/>
      <c r="DN6" s="626"/>
      <c r="DO6" s="626"/>
      <c r="DP6" s="627"/>
      <c r="DQ6" s="634">
        <v>59605</v>
      </c>
      <c r="DR6" s="626"/>
      <c r="DS6" s="626"/>
      <c r="DT6" s="626"/>
      <c r="DU6" s="626"/>
      <c r="DV6" s="626"/>
      <c r="DW6" s="626"/>
      <c r="DX6" s="626"/>
      <c r="DY6" s="626"/>
      <c r="DZ6" s="626"/>
      <c r="EA6" s="626"/>
      <c r="EB6" s="626"/>
      <c r="EC6" s="635"/>
    </row>
    <row r="7" spans="2:143" ht="11.25" customHeight="1" x14ac:dyDescent="0.15">
      <c r="B7" s="622" t="s">
        <v>223</v>
      </c>
      <c r="C7" s="623"/>
      <c r="D7" s="623"/>
      <c r="E7" s="623"/>
      <c r="F7" s="623"/>
      <c r="G7" s="623"/>
      <c r="H7" s="623"/>
      <c r="I7" s="623"/>
      <c r="J7" s="623"/>
      <c r="K7" s="623"/>
      <c r="L7" s="623"/>
      <c r="M7" s="623"/>
      <c r="N7" s="623"/>
      <c r="O7" s="623"/>
      <c r="P7" s="623"/>
      <c r="Q7" s="624"/>
      <c r="R7" s="625">
        <v>233</v>
      </c>
      <c r="S7" s="626"/>
      <c r="T7" s="626"/>
      <c r="U7" s="626"/>
      <c r="V7" s="626"/>
      <c r="W7" s="626"/>
      <c r="X7" s="626"/>
      <c r="Y7" s="627"/>
      <c r="Z7" s="628">
        <v>0</v>
      </c>
      <c r="AA7" s="628"/>
      <c r="AB7" s="628"/>
      <c r="AC7" s="628"/>
      <c r="AD7" s="629">
        <v>233</v>
      </c>
      <c r="AE7" s="629"/>
      <c r="AF7" s="629"/>
      <c r="AG7" s="629"/>
      <c r="AH7" s="629"/>
      <c r="AI7" s="629"/>
      <c r="AJ7" s="629"/>
      <c r="AK7" s="629"/>
      <c r="AL7" s="630">
        <v>0</v>
      </c>
      <c r="AM7" s="631"/>
      <c r="AN7" s="631"/>
      <c r="AO7" s="632"/>
      <c r="AP7" s="622" t="s">
        <v>224</v>
      </c>
      <c r="AQ7" s="623"/>
      <c r="AR7" s="623"/>
      <c r="AS7" s="623"/>
      <c r="AT7" s="623"/>
      <c r="AU7" s="623"/>
      <c r="AV7" s="623"/>
      <c r="AW7" s="623"/>
      <c r="AX7" s="623"/>
      <c r="AY7" s="623"/>
      <c r="AZ7" s="623"/>
      <c r="BA7" s="623"/>
      <c r="BB7" s="623"/>
      <c r="BC7" s="623"/>
      <c r="BD7" s="623"/>
      <c r="BE7" s="623"/>
      <c r="BF7" s="624"/>
      <c r="BG7" s="625">
        <v>298080</v>
      </c>
      <c r="BH7" s="626"/>
      <c r="BI7" s="626"/>
      <c r="BJ7" s="626"/>
      <c r="BK7" s="626"/>
      <c r="BL7" s="626"/>
      <c r="BM7" s="626"/>
      <c r="BN7" s="627"/>
      <c r="BO7" s="628">
        <v>36.4</v>
      </c>
      <c r="BP7" s="628"/>
      <c r="BQ7" s="628"/>
      <c r="BR7" s="628"/>
      <c r="BS7" s="629">
        <v>4401</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981195</v>
      </c>
      <c r="CS7" s="626"/>
      <c r="CT7" s="626"/>
      <c r="CU7" s="626"/>
      <c r="CV7" s="626"/>
      <c r="CW7" s="626"/>
      <c r="CX7" s="626"/>
      <c r="CY7" s="627"/>
      <c r="CZ7" s="628">
        <v>15.6</v>
      </c>
      <c r="DA7" s="628"/>
      <c r="DB7" s="628"/>
      <c r="DC7" s="628"/>
      <c r="DD7" s="634">
        <v>35185</v>
      </c>
      <c r="DE7" s="626"/>
      <c r="DF7" s="626"/>
      <c r="DG7" s="626"/>
      <c r="DH7" s="626"/>
      <c r="DI7" s="626"/>
      <c r="DJ7" s="626"/>
      <c r="DK7" s="626"/>
      <c r="DL7" s="626"/>
      <c r="DM7" s="626"/>
      <c r="DN7" s="626"/>
      <c r="DO7" s="626"/>
      <c r="DP7" s="627"/>
      <c r="DQ7" s="634">
        <v>618237</v>
      </c>
      <c r="DR7" s="626"/>
      <c r="DS7" s="626"/>
      <c r="DT7" s="626"/>
      <c r="DU7" s="626"/>
      <c r="DV7" s="626"/>
      <c r="DW7" s="626"/>
      <c r="DX7" s="626"/>
      <c r="DY7" s="626"/>
      <c r="DZ7" s="626"/>
      <c r="EA7" s="626"/>
      <c r="EB7" s="626"/>
      <c r="EC7" s="635"/>
    </row>
    <row r="8" spans="2:143" ht="11.25" customHeight="1" x14ac:dyDescent="0.15">
      <c r="B8" s="622" t="s">
        <v>226</v>
      </c>
      <c r="C8" s="623"/>
      <c r="D8" s="623"/>
      <c r="E8" s="623"/>
      <c r="F8" s="623"/>
      <c r="G8" s="623"/>
      <c r="H8" s="623"/>
      <c r="I8" s="623"/>
      <c r="J8" s="623"/>
      <c r="K8" s="623"/>
      <c r="L8" s="623"/>
      <c r="M8" s="623"/>
      <c r="N8" s="623"/>
      <c r="O8" s="623"/>
      <c r="P8" s="623"/>
      <c r="Q8" s="624"/>
      <c r="R8" s="625">
        <v>2171</v>
      </c>
      <c r="S8" s="626"/>
      <c r="T8" s="626"/>
      <c r="U8" s="626"/>
      <c r="V8" s="626"/>
      <c r="W8" s="626"/>
      <c r="X8" s="626"/>
      <c r="Y8" s="627"/>
      <c r="Z8" s="628">
        <v>0</v>
      </c>
      <c r="AA8" s="628"/>
      <c r="AB8" s="628"/>
      <c r="AC8" s="628"/>
      <c r="AD8" s="629">
        <v>2171</v>
      </c>
      <c r="AE8" s="629"/>
      <c r="AF8" s="629"/>
      <c r="AG8" s="629"/>
      <c r="AH8" s="629"/>
      <c r="AI8" s="629"/>
      <c r="AJ8" s="629"/>
      <c r="AK8" s="629"/>
      <c r="AL8" s="630">
        <v>0.1</v>
      </c>
      <c r="AM8" s="631"/>
      <c r="AN8" s="631"/>
      <c r="AO8" s="632"/>
      <c r="AP8" s="622" t="s">
        <v>227</v>
      </c>
      <c r="AQ8" s="623"/>
      <c r="AR8" s="623"/>
      <c r="AS8" s="623"/>
      <c r="AT8" s="623"/>
      <c r="AU8" s="623"/>
      <c r="AV8" s="623"/>
      <c r="AW8" s="623"/>
      <c r="AX8" s="623"/>
      <c r="AY8" s="623"/>
      <c r="AZ8" s="623"/>
      <c r="BA8" s="623"/>
      <c r="BB8" s="623"/>
      <c r="BC8" s="623"/>
      <c r="BD8" s="623"/>
      <c r="BE8" s="623"/>
      <c r="BF8" s="624"/>
      <c r="BG8" s="625">
        <v>11252</v>
      </c>
      <c r="BH8" s="626"/>
      <c r="BI8" s="626"/>
      <c r="BJ8" s="626"/>
      <c r="BK8" s="626"/>
      <c r="BL8" s="626"/>
      <c r="BM8" s="626"/>
      <c r="BN8" s="627"/>
      <c r="BO8" s="628">
        <v>1.4</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1602692</v>
      </c>
      <c r="CS8" s="626"/>
      <c r="CT8" s="626"/>
      <c r="CU8" s="626"/>
      <c r="CV8" s="626"/>
      <c r="CW8" s="626"/>
      <c r="CX8" s="626"/>
      <c r="CY8" s="627"/>
      <c r="CZ8" s="628">
        <v>25.5</v>
      </c>
      <c r="DA8" s="628"/>
      <c r="DB8" s="628"/>
      <c r="DC8" s="628"/>
      <c r="DD8" s="634">
        <v>10505</v>
      </c>
      <c r="DE8" s="626"/>
      <c r="DF8" s="626"/>
      <c r="DG8" s="626"/>
      <c r="DH8" s="626"/>
      <c r="DI8" s="626"/>
      <c r="DJ8" s="626"/>
      <c r="DK8" s="626"/>
      <c r="DL8" s="626"/>
      <c r="DM8" s="626"/>
      <c r="DN8" s="626"/>
      <c r="DO8" s="626"/>
      <c r="DP8" s="627"/>
      <c r="DQ8" s="634">
        <v>902787</v>
      </c>
      <c r="DR8" s="626"/>
      <c r="DS8" s="626"/>
      <c r="DT8" s="626"/>
      <c r="DU8" s="626"/>
      <c r="DV8" s="626"/>
      <c r="DW8" s="626"/>
      <c r="DX8" s="626"/>
      <c r="DY8" s="626"/>
      <c r="DZ8" s="626"/>
      <c r="EA8" s="626"/>
      <c r="EB8" s="626"/>
      <c r="EC8" s="635"/>
    </row>
    <row r="9" spans="2:143" ht="11.25" customHeight="1" x14ac:dyDescent="0.15">
      <c r="B9" s="622" t="s">
        <v>229</v>
      </c>
      <c r="C9" s="623"/>
      <c r="D9" s="623"/>
      <c r="E9" s="623"/>
      <c r="F9" s="623"/>
      <c r="G9" s="623"/>
      <c r="H9" s="623"/>
      <c r="I9" s="623"/>
      <c r="J9" s="623"/>
      <c r="K9" s="623"/>
      <c r="L9" s="623"/>
      <c r="M9" s="623"/>
      <c r="N9" s="623"/>
      <c r="O9" s="623"/>
      <c r="P9" s="623"/>
      <c r="Q9" s="624"/>
      <c r="R9" s="625">
        <v>2505</v>
      </c>
      <c r="S9" s="626"/>
      <c r="T9" s="626"/>
      <c r="U9" s="626"/>
      <c r="V9" s="626"/>
      <c r="W9" s="626"/>
      <c r="X9" s="626"/>
      <c r="Y9" s="627"/>
      <c r="Z9" s="628">
        <v>0</v>
      </c>
      <c r="AA9" s="628"/>
      <c r="AB9" s="628"/>
      <c r="AC9" s="628"/>
      <c r="AD9" s="629">
        <v>2505</v>
      </c>
      <c r="AE9" s="629"/>
      <c r="AF9" s="629"/>
      <c r="AG9" s="629"/>
      <c r="AH9" s="629"/>
      <c r="AI9" s="629"/>
      <c r="AJ9" s="629"/>
      <c r="AK9" s="629"/>
      <c r="AL9" s="630">
        <v>0.1</v>
      </c>
      <c r="AM9" s="631"/>
      <c r="AN9" s="631"/>
      <c r="AO9" s="632"/>
      <c r="AP9" s="622" t="s">
        <v>230</v>
      </c>
      <c r="AQ9" s="623"/>
      <c r="AR9" s="623"/>
      <c r="AS9" s="623"/>
      <c r="AT9" s="623"/>
      <c r="AU9" s="623"/>
      <c r="AV9" s="623"/>
      <c r="AW9" s="623"/>
      <c r="AX9" s="623"/>
      <c r="AY9" s="623"/>
      <c r="AZ9" s="623"/>
      <c r="BA9" s="623"/>
      <c r="BB9" s="623"/>
      <c r="BC9" s="623"/>
      <c r="BD9" s="623"/>
      <c r="BE9" s="623"/>
      <c r="BF9" s="624"/>
      <c r="BG9" s="625">
        <v>251663</v>
      </c>
      <c r="BH9" s="626"/>
      <c r="BI9" s="626"/>
      <c r="BJ9" s="626"/>
      <c r="BK9" s="626"/>
      <c r="BL9" s="626"/>
      <c r="BM9" s="626"/>
      <c r="BN9" s="627"/>
      <c r="BO9" s="628">
        <v>30.7</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349663</v>
      </c>
      <c r="CS9" s="626"/>
      <c r="CT9" s="626"/>
      <c r="CU9" s="626"/>
      <c r="CV9" s="626"/>
      <c r="CW9" s="626"/>
      <c r="CX9" s="626"/>
      <c r="CY9" s="627"/>
      <c r="CZ9" s="628">
        <v>5.6</v>
      </c>
      <c r="DA9" s="628"/>
      <c r="DB9" s="628"/>
      <c r="DC9" s="628"/>
      <c r="DD9" s="634">
        <v>17317</v>
      </c>
      <c r="DE9" s="626"/>
      <c r="DF9" s="626"/>
      <c r="DG9" s="626"/>
      <c r="DH9" s="626"/>
      <c r="DI9" s="626"/>
      <c r="DJ9" s="626"/>
      <c r="DK9" s="626"/>
      <c r="DL9" s="626"/>
      <c r="DM9" s="626"/>
      <c r="DN9" s="626"/>
      <c r="DO9" s="626"/>
      <c r="DP9" s="627"/>
      <c r="DQ9" s="634">
        <v>263411</v>
      </c>
      <c r="DR9" s="626"/>
      <c r="DS9" s="626"/>
      <c r="DT9" s="626"/>
      <c r="DU9" s="626"/>
      <c r="DV9" s="626"/>
      <c r="DW9" s="626"/>
      <c r="DX9" s="626"/>
      <c r="DY9" s="626"/>
      <c r="DZ9" s="626"/>
      <c r="EA9" s="626"/>
      <c r="EB9" s="626"/>
      <c r="EC9" s="635"/>
    </row>
    <row r="10" spans="2:143" ht="11.25" customHeight="1" x14ac:dyDescent="0.15">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21342</v>
      </c>
      <c r="BH10" s="626"/>
      <c r="BI10" s="626"/>
      <c r="BJ10" s="626"/>
      <c r="BK10" s="626"/>
      <c r="BL10" s="626"/>
      <c r="BM10" s="626"/>
      <c r="BN10" s="627"/>
      <c r="BO10" s="628">
        <v>2.6</v>
      </c>
      <c r="BP10" s="628"/>
      <c r="BQ10" s="628"/>
      <c r="BR10" s="628"/>
      <c r="BS10" s="629">
        <v>4401</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v>600</v>
      </c>
      <c r="CS10" s="626"/>
      <c r="CT10" s="626"/>
      <c r="CU10" s="626"/>
      <c r="CV10" s="626"/>
      <c r="CW10" s="626"/>
      <c r="CX10" s="626"/>
      <c r="CY10" s="627"/>
      <c r="CZ10" s="628">
        <v>0</v>
      </c>
      <c r="DA10" s="628"/>
      <c r="DB10" s="628"/>
      <c r="DC10" s="628"/>
      <c r="DD10" s="634" t="s">
        <v>122</v>
      </c>
      <c r="DE10" s="626"/>
      <c r="DF10" s="626"/>
      <c r="DG10" s="626"/>
      <c r="DH10" s="626"/>
      <c r="DI10" s="626"/>
      <c r="DJ10" s="626"/>
      <c r="DK10" s="626"/>
      <c r="DL10" s="626"/>
      <c r="DM10" s="626"/>
      <c r="DN10" s="626"/>
      <c r="DO10" s="626"/>
      <c r="DP10" s="627"/>
      <c r="DQ10" s="634">
        <v>150</v>
      </c>
      <c r="DR10" s="626"/>
      <c r="DS10" s="626"/>
      <c r="DT10" s="626"/>
      <c r="DU10" s="626"/>
      <c r="DV10" s="626"/>
      <c r="DW10" s="626"/>
      <c r="DX10" s="626"/>
      <c r="DY10" s="626"/>
      <c r="DZ10" s="626"/>
      <c r="EA10" s="626"/>
      <c r="EB10" s="626"/>
      <c r="EC10" s="635"/>
    </row>
    <row r="11" spans="2:143" ht="11.25" customHeight="1" x14ac:dyDescent="0.15">
      <c r="B11" s="622" t="s">
        <v>235</v>
      </c>
      <c r="C11" s="623"/>
      <c r="D11" s="623"/>
      <c r="E11" s="623"/>
      <c r="F11" s="623"/>
      <c r="G11" s="623"/>
      <c r="H11" s="623"/>
      <c r="I11" s="623"/>
      <c r="J11" s="623"/>
      <c r="K11" s="623"/>
      <c r="L11" s="623"/>
      <c r="M11" s="623"/>
      <c r="N11" s="623"/>
      <c r="O11" s="623"/>
      <c r="P11" s="623"/>
      <c r="Q11" s="624"/>
      <c r="R11" s="625">
        <v>172722</v>
      </c>
      <c r="S11" s="626"/>
      <c r="T11" s="626"/>
      <c r="U11" s="626"/>
      <c r="V11" s="626"/>
      <c r="W11" s="626"/>
      <c r="X11" s="626"/>
      <c r="Y11" s="627"/>
      <c r="Z11" s="630">
        <v>2.7</v>
      </c>
      <c r="AA11" s="631"/>
      <c r="AB11" s="631"/>
      <c r="AC11" s="637"/>
      <c r="AD11" s="634">
        <v>172722</v>
      </c>
      <c r="AE11" s="626"/>
      <c r="AF11" s="626"/>
      <c r="AG11" s="626"/>
      <c r="AH11" s="626"/>
      <c r="AI11" s="626"/>
      <c r="AJ11" s="626"/>
      <c r="AK11" s="627"/>
      <c r="AL11" s="630">
        <v>4.9000000000000004</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13823</v>
      </c>
      <c r="BH11" s="626"/>
      <c r="BI11" s="626"/>
      <c r="BJ11" s="626"/>
      <c r="BK11" s="626"/>
      <c r="BL11" s="626"/>
      <c r="BM11" s="626"/>
      <c r="BN11" s="627"/>
      <c r="BO11" s="628">
        <v>1.7</v>
      </c>
      <c r="BP11" s="628"/>
      <c r="BQ11" s="628"/>
      <c r="BR11" s="628"/>
      <c r="BS11" s="629" t="s">
        <v>122</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865608</v>
      </c>
      <c r="CS11" s="626"/>
      <c r="CT11" s="626"/>
      <c r="CU11" s="626"/>
      <c r="CV11" s="626"/>
      <c r="CW11" s="626"/>
      <c r="CX11" s="626"/>
      <c r="CY11" s="627"/>
      <c r="CZ11" s="628">
        <v>13.8</v>
      </c>
      <c r="DA11" s="628"/>
      <c r="DB11" s="628"/>
      <c r="DC11" s="628"/>
      <c r="DD11" s="634">
        <v>90456</v>
      </c>
      <c r="DE11" s="626"/>
      <c r="DF11" s="626"/>
      <c r="DG11" s="626"/>
      <c r="DH11" s="626"/>
      <c r="DI11" s="626"/>
      <c r="DJ11" s="626"/>
      <c r="DK11" s="626"/>
      <c r="DL11" s="626"/>
      <c r="DM11" s="626"/>
      <c r="DN11" s="626"/>
      <c r="DO11" s="626"/>
      <c r="DP11" s="627"/>
      <c r="DQ11" s="634">
        <v>264384</v>
      </c>
      <c r="DR11" s="626"/>
      <c r="DS11" s="626"/>
      <c r="DT11" s="626"/>
      <c r="DU11" s="626"/>
      <c r="DV11" s="626"/>
      <c r="DW11" s="626"/>
      <c r="DX11" s="626"/>
      <c r="DY11" s="626"/>
      <c r="DZ11" s="626"/>
      <c r="EA11" s="626"/>
      <c r="EB11" s="626"/>
      <c r="EC11" s="635"/>
    </row>
    <row r="12" spans="2:143" ht="11.25" customHeight="1" x14ac:dyDescent="0.15">
      <c r="B12" s="622" t="s">
        <v>238</v>
      </c>
      <c r="C12" s="623"/>
      <c r="D12" s="623"/>
      <c r="E12" s="623"/>
      <c r="F12" s="623"/>
      <c r="G12" s="623"/>
      <c r="H12" s="623"/>
      <c r="I12" s="623"/>
      <c r="J12" s="623"/>
      <c r="K12" s="623"/>
      <c r="L12" s="623"/>
      <c r="M12" s="623"/>
      <c r="N12" s="623"/>
      <c r="O12" s="623"/>
      <c r="P12" s="623"/>
      <c r="Q12" s="624"/>
      <c r="R12" s="625">
        <v>10091</v>
      </c>
      <c r="S12" s="626"/>
      <c r="T12" s="626"/>
      <c r="U12" s="626"/>
      <c r="V12" s="626"/>
      <c r="W12" s="626"/>
      <c r="X12" s="626"/>
      <c r="Y12" s="627"/>
      <c r="Z12" s="628">
        <v>0.2</v>
      </c>
      <c r="AA12" s="628"/>
      <c r="AB12" s="628"/>
      <c r="AC12" s="628"/>
      <c r="AD12" s="629">
        <v>10091</v>
      </c>
      <c r="AE12" s="629"/>
      <c r="AF12" s="629"/>
      <c r="AG12" s="629"/>
      <c r="AH12" s="629"/>
      <c r="AI12" s="629"/>
      <c r="AJ12" s="629"/>
      <c r="AK12" s="629"/>
      <c r="AL12" s="630">
        <v>0.3</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429538</v>
      </c>
      <c r="BH12" s="626"/>
      <c r="BI12" s="626"/>
      <c r="BJ12" s="626"/>
      <c r="BK12" s="626"/>
      <c r="BL12" s="626"/>
      <c r="BM12" s="626"/>
      <c r="BN12" s="627"/>
      <c r="BO12" s="628">
        <v>52.5</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115950</v>
      </c>
      <c r="CS12" s="626"/>
      <c r="CT12" s="626"/>
      <c r="CU12" s="626"/>
      <c r="CV12" s="626"/>
      <c r="CW12" s="626"/>
      <c r="CX12" s="626"/>
      <c r="CY12" s="627"/>
      <c r="CZ12" s="628">
        <v>1.8</v>
      </c>
      <c r="DA12" s="628"/>
      <c r="DB12" s="628"/>
      <c r="DC12" s="628"/>
      <c r="DD12" s="634" t="s">
        <v>122</v>
      </c>
      <c r="DE12" s="626"/>
      <c r="DF12" s="626"/>
      <c r="DG12" s="626"/>
      <c r="DH12" s="626"/>
      <c r="DI12" s="626"/>
      <c r="DJ12" s="626"/>
      <c r="DK12" s="626"/>
      <c r="DL12" s="626"/>
      <c r="DM12" s="626"/>
      <c r="DN12" s="626"/>
      <c r="DO12" s="626"/>
      <c r="DP12" s="627"/>
      <c r="DQ12" s="634">
        <v>94389</v>
      </c>
      <c r="DR12" s="626"/>
      <c r="DS12" s="626"/>
      <c r="DT12" s="626"/>
      <c r="DU12" s="626"/>
      <c r="DV12" s="626"/>
      <c r="DW12" s="626"/>
      <c r="DX12" s="626"/>
      <c r="DY12" s="626"/>
      <c r="DZ12" s="626"/>
      <c r="EA12" s="626"/>
      <c r="EB12" s="626"/>
      <c r="EC12" s="635"/>
    </row>
    <row r="13" spans="2:143" ht="11.25" customHeight="1" x14ac:dyDescent="0.15">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428949</v>
      </c>
      <c r="BH13" s="626"/>
      <c r="BI13" s="626"/>
      <c r="BJ13" s="626"/>
      <c r="BK13" s="626"/>
      <c r="BL13" s="626"/>
      <c r="BM13" s="626"/>
      <c r="BN13" s="627"/>
      <c r="BO13" s="628">
        <v>52.4</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743775</v>
      </c>
      <c r="CS13" s="626"/>
      <c r="CT13" s="626"/>
      <c r="CU13" s="626"/>
      <c r="CV13" s="626"/>
      <c r="CW13" s="626"/>
      <c r="CX13" s="626"/>
      <c r="CY13" s="627"/>
      <c r="CZ13" s="628">
        <v>11.8</v>
      </c>
      <c r="DA13" s="628"/>
      <c r="DB13" s="628"/>
      <c r="DC13" s="628"/>
      <c r="DD13" s="634">
        <v>328534</v>
      </c>
      <c r="DE13" s="626"/>
      <c r="DF13" s="626"/>
      <c r="DG13" s="626"/>
      <c r="DH13" s="626"/>
      <c r="DI13" s="626"/>
      <c r="DJ13" s="626"/>
      <c r="DK13" s="626"/>
      <c r="DL13" s="626"/>
      <c r="DM13" s="626"/>
      <c r="DN13" s="626"/>
      <c r="DO13" s="626"/>
      <c r="DP13" s="627"/>
      <c r="DQ13" s="634">
        <v>404416</v>
      </c>
      <c r="DR13" s="626"/>
      <c r="DS13" s="626"/>
      <c r="DT13" s="626"/>
      <c r="DU13" s="626"/>
      <c r="DV13" s="626"/>
      <c r="DW13" s="626"/>
      <c r="DX13" s="626"/>
      <c r="DY13" s="626"/>
      <c r="DZ13" s="626"/>
      <c r="EA13" s="626"/>
      <c r="EB13" s="626"/>
      <c r="EC13" s="635"/>
    </row>
    <row r="14" spans="2:143" ht="11.25" customHeight="1" x14ac:dyDescent="0.15">
      <c r="B14" s="622" t="s">
        <v>244</v>
      </c>
      <c r="C14" s="623"/>
      <c r="D14" s="623"/>
      <c r="E14" s="623"/>
      <c r="F14" s="623"/>
      <c r="G14" s="623"/>
      <c r="H14" s="623"/>
      <c r="I14" s="623"/>
      <c r="J14" s="623"/>
      <c r="K14" s="623"/>
      <c r="L14" s="623"/>
      <c r="M14" s="623"/>
      <c r="N14" s="623"/>
      <c r="O14" s="623"/>
      <c r="P14" s="623"/>
      <c r="Q14" s="624"/>
      <c r="R14" s="625">
        <v>691</v>
      </c>
      <c r="S14" s="626"/>
      <c r="T14" s="626"/>
      <c r="U14" s="626"/>
      <c r="V14" s="626"/>
      <c r="W14" s="626"/>
      <c r="X14" s="626"/>
      <c r="Y14" s="627"/>
      <c r="Z14" s="628">
        <v>0</v>
      </c>
      <c r="AA14" s="628"/>
      <c r="AB14" s="628"/>
      <c r="AC14" s="628"/>
      <c r="AD14" s="629">
        <v>691</v>
      </c>
      <c r="AE14" s="629"/>
      <c r="AF14" s="629"/>
      <c r="AG14" s="629"/>
      <c r="AH14" s="629"/>
      <c r="AI14" s="629"/>
      <c r="AJ14" s="629"/>
      <c r="AK14" s="629"/>
      <c r="AL14" s="630">
        <v>0</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25726</v>
      </c>
      <c r="BH14" s="626"/>
      <c r="BI14" s="626"/>
      <c r="BJ14" s="626"/>
      <c r="BK14" s="626"/>
      <c r="BL14" s="626"/>
      <c r="BM14" s="626"/>
      <c r="BN14" s="627"/>
      <c r="BO14" s="628">
        <v>3.1</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181358</v>
      </c>
      <c r="CS14" s="626"/>
      <c r="CT14" s="626"/>
      <c r="CU14" s="626"/>
      <c r="CV14" s="626"/>
      <c r="CW14" s="626"/>
      <c r="CX14" s="626"/>
      <c r="CY14" s="627"/>
      <c r="CZ14" s="628">
        <v>2.9</v>
      </c>
      <c r="DA14" s="628"/>
      <c r="DB14" s="628"/>
      <c r="DC14" s="628"/>
      <c r="DD14" s="634" t="s">
        <v>122</v>
      </c>
      <c r="DE14" s="626"/>
      <c r="DF14" s="626"/>
      <c r="DG14" s="626"/>
      <c r="DH14" s="626"/>
      <c r="DI14" s="626"/>
      <c r="DJ14" s="626"/>
      <c r="DK14" s="626"/>
      <c r="DL14" s="626"/>
      <c r="DM14" s="626"/>
      <c r="DN14" s="626"/>
      <c r="DO14" s="626"/>
      <c r="DP14" s="627"/>
      <c r="DQ14" s="634">
        <v>176533</v>
      </c>
      <c r="DR14" s="626"/>
      <c r="DS14" s="626"/>
      <c r="DT14" s="626"/>
      <c r="DU14" s="626"/>
      <c r="DV14" s="626"/>
      <c r="DW14" s="626"/>
      <c r="DX14" s="626"/>
      <c r="DY14" s="626"/>
      <c r="DZ14" s="626"/>
      <c r="EA14" s="626"/>
      <c r="EB14" s="626"/>
      <c r="EC14" s="635"/>
    </row>
    <row r="15" spans="2:143" ht="11.25" customHeight="1" x14ac:dyDescent="0.15">
      <c r="B15" s="622" t="s">
        <v>247</v>
      </c>
      <c r="C15" s="623"/>
      <c r="D15" s="623"/>
      <c r="E15" s="623"/>
      <c r="F15" s="623"/>
      <c r="G15" s="623"/>
      <c r="H15" s="623"/>
      <c r="I15" s="623"/>
      <c r="J15" s="623"/>
      <c r="K15" s="623"/>
      <c r="L15" s="623"/>
      <c r="M15" s="623"/>
      <c r="N15" s="623"/>
      <c r="O15" s="623"/>
      <c r="P15" s="623"/>
      <c r="Q15" s="624"/>
      <c r="R15" s="625" t="s">
        <v>122</v>
      </c>
      <c r="S15" s="626"/>
      <c r="T15" s="626"/>
      <c r="U15" s="626"/>
      <c r="V15" s="626"/>
      <c r="W15" s="626"/>
      <c r="X15" s="626"/>
      <c r="Y15" s="627"/>
      <c r="Z15" s="628" t="s">
        <v>122</v>
      </c>
      <c r="AA15" s="628"/>
      <c r="AB15" s="628"/>
      <c r="AC15" s="628"/>
      <c r="AD15" s="629" t="s">
        <v>122</v>
      </c>
      <c r="AE15" s="629"/>
      <c r="AF15" s="629"/>
      <c r="AG15" s="629"/>
      <c r="AH15" s="629"/>
      <c r="AI15" s="629"/>
      <c r="AJ15" s="629"/>
      <c r="AK15" s="629"/>
      <c r="AL15" s="630" t="s">
        <v>122</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37051</v>
      </c>
      <c r="BH15" s="626"/>
      <c r="BI15" s="626"/>
      <c r="BJ15" s="626"/>
      <c r="BK15" s="626"/>
      <c r="BL15" s="626"/>
      <c r="BM15" s="626"/>
      <c r="BN15" s="627"/>
      <c r="BO15" s="628">
        <v>4.5</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639359</v>
      </c>
      <c r="CS15" s="626"/>
      <c r="CT15" s="626"/>
      <c r="CU15" s="626"/>
      <c r="CV15" s="626"/>
      <c r="CW15" s="626"/>
      <c r="CX15" s="626"/>
      <c r="CY15" s="627"/>
      <c r="CZ15" s="628">
        <v>10.199999999999999</v>
      </c>
      <c r="DA15" s="628"/>
      <c r="DB15" s="628"/>
      <c r="DC15" s="628"/>
      <c r="DD15" s="634">
        <v>96851</v>
      </c>
      <c r="DE15" s="626"/>
      <c r="DF15" s="626"/>
      <c r="DG15" s="626"/>
      <c r="DH15" s="626"/>
      <c r="DI15" s="626"/>
      <c r="DJ15" s="626"/>
      <c r="DK15" s="626"/>
      <c r="DL15" s="626"/>
      <c r="DM15" s="626"/>
      <c r="DN15" s="626"/>
      <c r="DO15" s="626"/>
      <c r="DP15" s="627"/>
      <c r="DQ15" s="634">
        <v>463491</v>
      </c>
      <c r="DR15" s="626"/>
      <c r="DS15" s="626"/>
      <c r="DT15" s="626"/>
      <c r="DU15" s="626"/>
      <c r="DV15" s="626"/>
      <c r="DW15" s="626"/>
      <c r="DX15" s="626"/>
      <c r="DY15" s="626"/>
      <c r="DZ15" s="626"/>
      <c r="EA15" s="626"/>
      <c r="EB15" s="626"/>
      <c r="EC15" s="635"/>
    </row>
    <row r="16" spans="2:143" ht="11.25" customHeight="1" x14ac:dyDescent="0.15">
      <c r="B16" s="622" t="s">
        <v>250</v>
      </c>
      <c r="C16" s="623"/>
      <c r="D16" s="623"/>
      <c r="E16" s="623"/>
      <c r="F16" s="623"/>
      <c r="G16" s="623"/>
      <c r="H16" s="623"/>
      <c r="I16" s="623"/>
      <c r="J16" s="623"/>
      <c r="K16" s="623"/>
      <c r="L16" s="623"/>
      <c r="M16" s="623"/>
      <c r="N16" s="623"/>
      <c r="O16" s="623"/>
      <c r="P16" s="623"/>
      <c r="Q16" s="624"/>
      <c r="R16" s="625">
        <v>8317</v>
      </c>
      <c r="S16" s="626"/>
      <c r="T16" s="626"/>
      <c r="U16" s="626"/>
      <c r="V16" s="626"/>
      <c r="W16" s="626"/>
      <c r="X16" s="626"/>
      <c r="Y16" s="627"/>
      <c r="Z16" s="628">
        <v>0.1</v>
      </c>
      <c r="AA16" s="628"/>
      <c r="AB16" s="628"/>
      <c r="AC16" s="628"/>
      <c r="AD16" s="629">
        <v>8317</v>
      </c>
      <c r="AE16" s="629"/>
      <c r="AF16" s="629"/>
      <c r="AG16" s="629"/>
      <c r="AH16" s="629"/>
      <c r="AI16" s="629"/>
      <c r="AJ16" s="629"/>
      <c r="AK16" s="629"/>
      <c r="AL16" s="630">
        <v>0.2</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v>514</v>
      </c>
      <c r="CS16" s="626"/>
      <c r="CT16" s="626"/>
      <c r="CU16" s="626"/>
      <c r="CV16" s="626"/>
      <c r="CW16" s="626"/>
      <c r="CX16" s="626"/>
      <c r="CY16" s="627"/>
      <c r="CZ16" s="628">
        <v>0</v>
      </c>
      <c r="DA16" s="628"/>
      <c r="DB16" s="628"/>
      <c r="DC16" s="628"/>
      <c r="DD16" s="634" t="s">
        <v>122</v>
      </c>
      <c r="DE16" s="626"/>
      <c r="DF16" s="626"/>
      <c r="DG16" s="626"/>
      <c r="DH16" s="626"/>
      <c r="DI16" s="626"/>
      <c r="DJ16" s="626"/>
      <c r="DK16" s="626"/>
      <c r="DL16" s="626"/>
      <c r="DM16" s="626"/>
      <c r="DN16" s="626"/>
      <c r="DO16" s="626"/>
      <c r="DP16" s="627"/>
      <c r="DQ16" s="634">
        <v>14</v>
      </c>
      <c r="DR16" s="626"/>
      <c r="DS16" s="626"/>
      <c r="DT16" s="626"/>
      <c r="DU16" s="626"/>
      <c r="DV16" s="626"/>
      <c r="DW16" s="626"/>
      <c r="DX16" s="626"/>
      <c r="DY16" s="626"/>
      <c r="DZ16" s="626"/>
      <c r="EA16" s="626"/>
      <c r="EB16" s="626"/>
      <c r="EC16" s="635"/>
    </row>
    <row r="17" spans="2:133" ht="11.25" customHeight="1" x14ac:dyDescent="0.15">
      <c r="B17" s="622" t="s">
        <v>253</v>
      </c>
      <c r="C17" s="623"/>
      <c r="D17" s="623"/>
      <c r="E17" s="623"/>
      <c r="F17" s="623"/>
      <c r="G17" s="623"/>
      <c r="H17" s="623"/>
      <c r="I17" s="623"/>
      <c r="J17" s="623"/>
      <c r="K17" s="623"/>
      <c r="L17" s="623"/>
      <c r="M17" s="623"/>
      <c r="N17" s="623"/>
      <c r="O17" s="623"/>
      <c r="P17" s="623"/>
      <c r="Q17" s="624"/>
      <c r="R17" s="625">
        <v>13525</v>
      </c>
      <c r="S17" s="626"/>
      <c r="T17" s="626"/>
      <c r="U17" s="626"/>
      <c r="V17" s="626"/>
      <c r="W17" s="626"/>
      <c r="X17" s="626"/>
      <c r="Y17" s="627"/>
      <c r="Z17" s="628">
        <v>0.2</v>
      </c>
      <c r="AA17" s="628"/>
      <c r="AB17" s="628"/>
      <c r="AC17" s="628"/>
      <c r="AD17" s="629">
        <v>13525</v>
      </c>
      <c r="AE17" s="629"/>
      <c r="AF17" s="629"/>
      <c r="AG17" s="629"/>
      <c r="AH17" s="629"/>
      <c r="AI17" s="629"/>
      <c r="AJ17" s="629"/>
      <c r="AK17" s="629"/>
      <c r="AL17" s="630">
        <v>0.4</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737775</v>
      </c>
      <c r="CS17" s="626"/>
      <c r="CT17" s="626"/>
      <c r="CU17" s="626"/>
      <c r="CV17" s="626"/>
      <c r="CW17" s="626"/>
      <c r="CX17" s="626"/>
      <c r="CY17" s="627"/>
      <c r="CZ17" s="628">
        <v>11.8</v>
      </c>
      <c r="DA17" s="628"/>
      <c r="DB17" s="628"/>
      <c r="DC17" s="628"/>
      <c r="DD17" s="634" t="s">
        <v>122</v>
      </c>
      <c r="DE17" s="626"/>
      <c r="DF17" s="626"/>
      <c r="DG17" s="626"/>
      <c r="DH17" s="626"/>
      <c r="DI17" s="626"/>
      <c r="DJ17" s="626"/>
      <c r="DK17" s="626"/>
      <c r="DL17" s="626"/>
      <c r="DM17" s="626"/>
      <c r="DN17" s="626"/>
      <c r="DO17" s="626"/>
      <c r="DP17" s="627"/>
      <c r="DQ17" s="634">
        <v>697842</v>
      </c>
      <c r="DR17" s="626"/>
      <c r="DS17" s="626"/>
      <c r="DT17" s="626"/>
      <c r="DU17" s="626"/>
      <c r="DV17" s="626"/>
      <c r="DW17" s="626"/>
      <c r="DX17" s="626"/>
      <c r="DY17" s="626"/>
      <c r="DZ17" s="626"/>
      <c r="EA17" s="626"/>
      <c r="EB17" s="626"/>
      <c r="EC17" s="635"/>
    </row>
    <row r="18" spans="2:133" ht="11.25" customHeight="1" x14ac:dyDescent="0.15">
      <c r="B18" s="622" t="s">
        <v>256</v>
      </c>
      <c r="C18" s="623"/>
      <c r="D18" s="623"/>
      <c r="E18" s="623"/>
      <c r="F18" s="623"/>
      <c r="G18" s="623"/>
      <c r="H18" s="623"/>
      <c r="I18" s="623"/>
      <c r="J18" s="623"/>
      <c r="K18" s="623"/>
      <c r="L18" s="623"/>
      <c r="M18" s="623"/>
      <c r="N18" s="623"/>
      <c r="O18" s="623"/>
      <c r="P18" s="623"/>
      <c r="Q18" s="624"/>
      <c r="R18" s="625">
        <v>5746</v>
      </c>
      <c r="S18" s="626"/>
      <c r="T18" s="626"/>
      <c r="U18" s="626"/>
      <c r="V18" s="626"/>
      <c r="W18" s="626"/>
      <c r="X18" s="626"/>
      <c r="Y18" s="627"/>
      <c r="Z18" s="628">
        <v>0.1</v>
      </c>
      <c r="AA18" s="628"/>
      <c r="AB18" s="628"/>
      <c r="AC18" s="628"/>
      <c r="AD18" s="629">
        <v>5746</v>
      </c>
      <c r="AE18" s="629"/>
      <c r="AF18" s="629"/>
      <c r="AG18" s="629"/>
      <c r="AH18" s="629"/>
      <c r="AI18" s="629"/>
      <c r="AJ18" s="629"/>
      <c r="AK18" s="629"/>
      <c r="AL18" s="630">
        <v>0.2</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15">
      <c r="B19" s="622" t="s">
        <v>259</v>
      </c>
      <c r="C19" s="623"/>
      <c r="D19" s="623"/>
      <c r="E19" s="623"/>
      <c r="F19" s="623"/>
      <c r="G19" s="623"/>
      <c r="H19" s="623"/>
      <c r="I19" s="623"/>
      <c r="J19" s="623"/>
      <c r="K19" s="623"/>
      <c r="L19" s="623"/>
      <c r="M19" s="623"/>
      <c r="N19" s="623"/>
      <c r="O19" s="623"/>
      <c r="P19" s="623"/>
      <c r="Q19" s="624"/>
      <c r="R19" s="625">
        <v>5463</v>
      </c>
      <c r="S19" s="626"/>
      <c r="T19" s="626"/>
      <c r="U19" s="626"/>
      <c r="V19" s="626"/>
      <c r="W19" s="626"/>
      <c r="X19" s="626"/>
      <c r="Y19" s="627"/>
      <c r="Z19" s="628">
        <v>0.1</v>
      </c>
      <c r="AA19" s="628"/>
      <c r="AB19" s="628"/>
      <c r="AC19" s="628"/>
      <c r="AD19" s="629">
        <v>5463</v>
      </c>
      <c r="AE19" s="629"/>
      <c r="AF19" s="629"/>
      <c r="AG19" s="629"/>
      <c r="AH19" s="629"/>
      <c r="AI19" s="629"/>
      <c r="AJ19" s="629"/>
      <c r="AK19" s="629"/>
      <c r="AL19" s="630">
        <v>0.2</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v>28181</v>
      </c>
      <c r="BH19" s="626"/>
      <c r="BI19" s="626"/>
      <c r="BJ19" s="626"/>
      <c r="BK19" s="626"/>
      <c r="BL19" s="626"/>
      <c r="BM19" s="626"/>
      <c r="BN19" s="627"/>
      <c r="BO19" s="628">
        <v>3.4</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15">
      <c r="B20" s="638" t="s">
        <v>262</v>
      </c>
      <c r="C20" s="639"/>
      <c r="D20" s="639"/>
      <c r="E20" s="639"/>
      <c r="F20" s="639"/>
      <c r="G20" s="639"/>
      <c r="H20" s="639"/>
      <c r="I20" s="639"/>
      <c r="J20" s="639"/>
      <c r="K20" s="639"/>
      <c r="L20" s="639"/>
      <c r="M20" s="639"/>
      <c r="N20" s="639"/>
      <c r="O20" s="639"/>
      <c r="P20" s="639"/>
      <c r="Q20" s="640"/>
      <c r="R20" s="625">
        <v>283</v>
      </c>
      <c r="S20" s="626"/>
      <c r="T20" s="626"/>
      <c r="U20" s="626"/>
      <c r="V20" s="626"/>
      <c r="W20" s="626"/>
      <c r="X20" s="626"/>
      <c r="Y20" s="627"/>
      <c r="Z20" s="628">
        <v>0</v>
      </c>
      <c r="AA20" s="628"/>
      <c r="AB20" s="628"/>
      <c r="AC20" s="628"/>
      <c r="AD20" s="629">
        <v>283</v>
      </c>
      <c r="AE20" s="629"/>
      <c r="AF20" s="629"/>
      <c r="AG20" s="629"/>
      <c r="AH20" s="629"/>
      <c r="AI20" s="629"/>
      <c r="AJ20" s="629"/>
      <c r="AK20" s="629"/>
      <c r="AL20" s="630">
        <v>0</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v>28181</v>
      </c>
      <c r="BH20" s="626"/>
      <c r="BI20" s="626"/>
      <c r="BJ20" s="626"/>
      <c r="BK20" s="626"/>
      <c r="BL20" s="626"/>
      <c r="BM20" s="626"/>
      <c r="BN20" s="627"/>
      <c r="BO20" s="628">
        <v>3.4</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6278094</v>
      </c>
      <c r="CS20" s="626"/>
      <c r="CT20" s="626"/>
      <c r="CU20" s="626"/>
      <c r="CV20" s="626"/>
      <c r="CW20" s="626"/>
      <c r="CX20" s="626"/>
      <c r="CY20" s="627"/>
      <c r="CZ20" s="628">
        <v>100</v>
      </c>
      <c r="DA20" s="628"/>
      <c r="DB20" s="628"/>
      <c r="DC20" s="628"/>
      <c r="DD20" s="634">
        <v>578848</v>
      </c>
      <c r="DE20" s="626"/>
      <c r="DF20" s="626"/>
      <c r="DG20" s="626"/>
      <c r="DH20" s="626"/>
      <c r="DI20" s="626"/>
      <c r="DJ20" s="626"/>
      <c r="DK20" s="626"/>
      <c r="DL20" s="626"/>
      <c r="DM20" s="626"/>
      <c r="DN20" s="626"/>
      <c r="DO20" s="626"/>
      <c r="DP20" s="627"/>
      <c r="DQ20" s="634">
        <v>3945259</v>
      </c>
      <c r="DR20" s="626"/>
      <c r="DS20" s="626"/>
      <c r="DT20" s="626"/>
      <c r="DU20" s="626"/>
      <c r="DV20" s="626"/>
      <c r="DW20" s="626"/>
      <c r="DX20" s="626"/>
      <c r="DY20" s="626"/>
      <c r="DZ20" s="626"/>
      <c r="EA20" s="626"/>
      <c r="EB20" s="626"/>
      <c r="EC20" s="635"/>
    </row>
    <row r="21" spans="2:133" ht="11.25" customHeight="1" x14ac:dyDescent="0.15">
      <c r="B21" s="622" t="s">
        <v>265</v>
      </c>
      <c r="C21" s="623"/>
      <c r="D21" s="623"/>
      <c r="E21" s="623"/>
      <c r="F21" s="623"/>
      <c r="G21" s="623"/>
      <c r="H21" s="623"/>
      <c r="I21" s="623"/>
      <c r="J21" s="623"/>
      <c r="K21" s="623"/>
      <c r="L21" s="623"/>
      <c r="M21" s="623"/>
      <c r="N21" s="623"/>
      <c r="O21" s="623"/>
      <c r="P21" s="623"/>
      <c r="Q21" s="624"/>
      <c r="R21" s="625">
        <v>2639993</v>
      </c>
      <c r="S21" s="626"/>
      <c r="T21" s="626"/>
      <c r="U21" s="626"/>
      <c r="V21" s="626"/>
      <c r="W21" s="626"/>
      <c r="X21" s="626"/>
      <c r="Y21" s="627"/>
      <c r="Z21" s="628">
        <v>40.6</v>
      </c>
      <c r="AA21" s="628"/>
      <c r="AB21" s="628"/>
      <c r="AC21" s="628"/>
      <c r="AD21" s="629">
        <v>2395476</v>
      </c>
      <c r="AE21" s="629"/>
      <c r="AF21" s="629"/>
      <c r="AG21" s="629"/>
      <c r="AH21" s="629"/>
      <c r="AI21" s="629"/>
      <c r="AJ21" s="629"/>
      <c r="AK21" s="629"/>
      <c r="AL21" s="630">
        <v>68.2</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t="s">
        <v>122</v>
      </c>
      <c r="BH21" s="626"/>
      <c r="BI21" s="626"/>
      <c r="BJ21" s="626"/>
      <c r="BK21" s="626"/>
      <c r="BL21" s="626"/>
      <c r="BM21" s="626"/>
      <c r="BN21" s="627"/>
      <c r="BO21" s="628" t="s">
        <v>122</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15">
      <c r="B22" s="622" t="s">
        <v>267</v>
      </c>
      <c r="C22" s="623"/>
      <c r="D22" s="623"/>
      <c r="E22" s="623"/>
      <c r="F22" s="623"/>
      <c r="G22" s="623"/>
      <c r="H22" s="623"/>
      <c r="I22" s="623"/>
      <c r="J22" s="623"/>
      <c r="K22" s="623"/>
      <c r="L22" s="623"/>
      <c r="M22" s="623"/>
      <c r="N22" s="623"/>
      <c r="O22" s="623"/>
      <c r="P22" s="623"/>
      <c r="Q22" s="624"/>
      <c r="R22" s="625">
        <v>2395476</v>
      </c>
      <c r="S22" s="626"/>
      <c r="T22" s="626"/>
      <c r="U22" s="626"/>
      <c r="V22" s="626"/>
      <c r="W22" s="626"/>
      <c r="X22" s="626"/>
      <c r="Y22" s="627"/>
      <c r="Z22" s="628">
        <v>36.799999999999997</v>
      </c>
      <c r="AA22" s="628"/>
      <c r="AB22" s="628"/>
      <c r="AC22" s="628"/>
      <c r="AD22" s="629">
        <v>2395476</v>
      </c>
      <c r="AE22" s="629"/>
      <c r="AF22" s="629"/>
      <c r="AG22" s="629"/>
      <c r="AH22" s="629"/>
      <c r="AI22" s="629"/>
      <c r="AJ22" s="629"/>
      <c r="AK22" s="629"/>
      <c r="AL22" s="630">
        <v>68.2</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270</v>
      </c>
      <c r="C23" s="623"/>
      <c r="D23" s="623"/>
      <c r="E23" s="623"/>
      <c r="F23" s="623"/>
      <c r="G23" s="623"/>
      <c r="H23" s="623"/>
      <c r="I23" s="623"/>
      <c r="J23" s="623"/>
      <c r="K23" s="623"/>
      <c r="L23" s="623"/>
      <c r="M23" s="623"/>
      <c r="N23" s="623"/>
      <c r="O23" s="623"/>
      <c r="P23" s="623"/>
      <c r="Q23" s="624"/>
      <c r="R23" s="625">
        <v>244517</v>
      </c>
      <c r="S23" s="626"/>
      <c r="T23" s="626"/>
      <c r="U23" s="626"/>
      <c r="V23" s="626"/>
      <c r="W23" s="626"/>
      <c r="X23" s="626"/>
      <c r="Y23" s="627"/>
      <c r="Z23" s="628">
        <v>3.8</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v>28181</v>
      </c>
      <c r="BH23" s="626"/>
      <c r="BI23" s="626"/>
      <c r="BJ23" s="626"/>
      <c r="BK23" s="626"/>
      <c r="BL23" s="626"/>
      <c r="BM23" s="626"/>
      <c r="BN23" s="627"/>
      <c r="BO23" s="628">
        <v>3.4</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2" t="s">
        <v>275</v>
      </c>
      <c r="DM23" s="653"/>
      <c r="DN23" s="653"/>
      <c r="DO23" s="653"/>
      <c r="DP23" s="653"/>
      <c r="DQ23" s="653"/>
      <c r="DR23" s="653"/>
      <c r="DS23" s="653"/>
      <c r="DT23" s="653"/>
      <c r="DU23" s="653"/>
      <c r="DV23" s="654"/>
      <c r="DW23" s="607" t="s">
        <v>276</v>
      </c>
      <c r="DX23" s="608"/>
      <c r="DY23" s="608"/>
      <c r="DZ23" s="608"/>
      <c r="EA23" s="608"/>
      <c r="EB23" s="608"/>
      <c r="EC23" s="609"/>
    </row>
    <row r="24" spans="2:133" ht="11.25" customHeight="1" x14ac:dyDescent="0.15">
      <c r="B24" s="622" t="s">
        <v>277</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28" t="s">
        <v>122</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2612338</v>
      </c>
      <c r="CS24" s="615"/>
      <c r="CT24" s="615"/>
      <c r="CU24" s="615"/>
      <c r="CV24" s="615"/>
      <c r="CW24" s="615"/>
      <c r="CX24" s="615"/>
      <c r="CY24" s="616"/>
      <c r="CZ24" s="619">
        <v>41.6</v>
      </c>
      <c r="DA24" s="620"/>
      <c r="DB24" s="620"/>
      <c r="DC24" s="636"/>
      <c r="DD24" s="660">
        <v>1982887</v>
      </c>
      <c r="DE24" s="615"/>
      <c r="DF24" s="615"/>
      <c r="DG24" s="615"/>
      <c r="DH24" s="615"/>
      <c r="DI24" s="615"/>
      <c r="DJ24" s="615"/>
      <c r="DK24" s="616"/>
      <c r="DL24" s="660">
        <v>1801832</v>
      </c>
      <c r="DM24" s="615"/>
      <c r="DN24" s="615"/>
      <c r="DO24" s="615"/>
      <c r="DP24" s="615"/>
      <c r="DQ24" s="615"/>
      <c r="DR24" s="615"/>
      <c r="DS24" s="615"/>
      <c r="DT24" s="615"/>
      <c r="DU24" s="615"/>
      <c r="DV24" s="616"/>
      <c r="DW24" s="619">
        <v>51.1</v>
      </c>
      <c r="DX24" s="620"/>
      <c r="DY24" s="620"/>
      <c r="DZ24" s="620"/>
      <c r="EA24" s="620"/>
      <c r="EB24" s="620"/>
      <c r="EC24" s="621"/>
    </row>
    <row r="25" spans="2:133" ht="11.25" customHeight="1" x14ac:dyDescent="0.15">
      <c r="B25" s="622" t="s">
        <v>280</v>
      </c>
      <c r="C25" s="623"/>
      <c r="D25" s="623"/>
      <c r="E25" s="623"/>
      <c r="F25" s="623"/>
      <c r="G25" s="623"/>
      <c r="H25" s="623"/>
      <c r="I25" s="623"/>
      <c r="J25" s="623"/>
      <c r="K25" s="623"/>
      <c r="L25" s="623"/>
      <c r="M25" s="623"/>
      <c r="N25" s="623"/>
      <c r="O25" s="623"/>
      <c r="P25" s="623"/>
      <c r="Q25" s="624"/>
      <c r="R25" s="625">
        <v>3761194</v>
      </c>
      <c r="S25" s="626"/>
      <c r="T25" s="626"/>
      <c r="U25" s="626"/>
      <c r="V25" s="626"/>
      <c r="W25" s="626"/>
      <c r="X25" s="626"/>
      <c r="Y25" s="627"/>
      <c r="Z25" s="628">
        <v>57.8</v>
      </c>
      <c r="AA25" s="628"/>
      <c r="AB25" s="628"/>
      <c r="AC25" s="628"/>
      <c r="AD25" s="629">
        <v>3488496</v>
      </c>
      <c r="AE25" s="629"/>
      <c r="AF25" s="629"/>
      <c r="AG25" s="629"/>
      <c r="AH25" s="629"/>
      <c r="AI25" s="629"/>
      <c r="AJ25" s="629"/>
      <c r="AK25" s="629"/>
      <c r="AL25" s="630">
        <v>99.3</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1179536</v>
      </c>
      <c r="CS25" s="657"/>
      <c r="CT25" s="657"/>
      <c r="CU25" s="657"/>
      <c r="CV25" s="657"/>
      <c r="CW25" s="657"/>
      <c r="CX25" s="657"/>
      <c r="CY25" s="658"/>
      <c r="CZ25" s="630">
        <v>18.8</v>
      </c>
      <c r="DA25" s="655"/>
      <c r="DB25" s="655"/>
      <c r="DC25" s="659"/>
      <c r="DD25" s="634">
        <v>1071502</v>
      </c>
      <c r="DE25" s="657"/>
      <c r="DF25" s="657"/>
      <c r="DG25" s="657"/>
      <c r="DH25" s="657"/>
      <c r="DI25" s="657"/>
      <c r="DJ25" s="657"/>
      <c r="DK25" s="658"/>
      <c r="DL25" s="634">
        <v>1008090</v>
      </c>
      <c r="DM25" s="657"/>
      <c r="DN25" s="657"/>
      <c r="DO25" s="657"/>
      <c r="DP25" s="657"/>
      <c r="DQ25" s="657"/>
      <c r="DR25" s="657"/>
      <c r="DS25" s="657"/>
      <c r="DT25" s="657"/>
      <c r="DU25" s="657"/>
      <c r="DV25" s="658"/>
      <c r="DW25" s="630">
        <v>28.6</v>
      </c>
      <c r="DX25" s="655"/>
      <c r="DY25" s="655"/>
      <c r="DZ25" s="655"/>
      <c r="EA25" s="655"/>
      <c r="EB25" s="655"/>
      <c r="EC25" s="656"/>
    </row>
    <row r="26" spans="2:133" ht="11.25" customHeight="1" x14ac:dyDescent="0.15">
      <c r="B26" s="622" t="s">
        <v>283</v>
      </c>
      <c r="C26" s="623"/>
      <c r="D26" s="623"/>
      <c r="E26" s="623"/>
      <c r="F26" s="623"/>
      <c r="G26" s="623"/>
      <c r="H26" s="623"/>
      <c r="I26" s="623"/>
      <c r="J26" s="623"/>
      <c r="K26" s="623"/>
      <c r="L26" s="623"/>
      <c r="M26" s="623"/>
      <c r="N26" s="623"/>
      <c r="O26" s="623"/>
      <c r="P26" s="623"/>
      <c r="Q26" s="624"/>
      <c r="R26" s="625">
        <v>528</v>
      </c>
      <c r="S26" s="626"/>
      <c r="T26" s="626"/>
      <c r="U26" s="626"/>
      <c r="V26" s="626"/>
      <c r="W26" s="626"/>
      <c r="X26" s="626"/>
      <c r="Y26" s="627"/>
      <c r="Z26" s="628">
        <v>0</v>
      </c>
      <c r="AA26" s="628"/>
      <c r="AB26" s="628"/>
      <c r="AC26" s="628"/>
      <c r="AD26" s="629">
        <v>528</v>
      </c>
      <c r="AE26" s="629"/>
      <c r="AF26" s="629"/>
      <c r="AG26" s="629"/>
      <c r="AH26" s="629"/>
      <c r="AI26" s="629"/>
      <c r="AJ26" s="629"/>
      <c r="AK26" s="629"/>
      <c r="AL26" s="630">
        <v>0</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492339</v>
      </c>
      <c r="CS26" s="626"/>
      <c r="CT26" s="626"/>
      <c r="CU26" s="626"/>
      <c r="CV26" s="626"/>
      <c r="CW26" s="626"/>
      <c r="CX26" s="626"/>
      <c r="CY26" s="627"/>
      <c r="CZ26" s="630">
        <v>7.8</v>
      </c>
      <c r="DA26" s="655"/>
      <c r="DB26" s="655"/>
      <c r="DC26" s="659"/>
      <c r="DD26" s="634">
        <v>434682</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5"/>
      <c r="DY26" s="655"/>
      <c r="DZ26" s="655"/>
      <c r="EA26" s="655"/>
      <c r="EB26" s="655"/>
      <c r="EC26" s="656"/>
    </row>
    <row r="27" spans="2:133" ht="11.25" customHeight="1" x14ac:dyDescent="0.15">
      <c r="B27" s="622" t="s">
        <v>286</v>
      </c>
      <c r="C27" s="623"/>
      <c r="D27" s="623"/>
      <c r="E27" s="623"/>
      <c r="F27" s="623"/>
      <c r="G27" s="623"/>
      <c r="H27" s="623"/>
      <c r="I27" s="623"/>
      <c r="J27" s="623"/>
      <c r="K27" s="623"/>
      <c r="L27" s="623"/>
      <c r="M27" s="623"/>
      <c r="N27" s="623"/>
      <c r="O27" s="623"/>
      <c r="P27" s="623"/>
      <c r="Q27" s="624"/>
      <c r="R27" s="625">
        <v>411</v>
      </c>
      <c r="S27" s="626"/>
      <c r="T27" s="626"/>
      <c r="U27" s="626"/>
      <c r="V27" s="626"/>
      <c r="W27" s="626"/>
      <c r="X27" s="626"/>
      <c r="Y27" s="627"/>
      <c r="Z27" s="628">
        <v>0</v>
      </c>
      <c r="AA27" s="628"/>
      <c r="AB27" s="628"/>
      <c r="AC27" s="628"/>
      <c r="AD27" s="629">
        <v>411</v>
      </c>
      <c r="AE27" s="629"/>
      <c r="AF27" s="629"/>
      <c r="AG27" s="629"/>
      <c r="AH27" s="629"/>
      <c r="AI27" s="629"/>
      <c r="AJ27" s="629"/>
      <c r="AK27" s="629"/>
      <c r="AL27" s="630">
        <v>0</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818576</v>
      </c>
      <c r="BH27" s="626"/>
      <c r="BI27" s="626"/>
      <c r="BJ27" s="626"/>
      <c r="BK27" s="626"/>
      <c r="BL27" s="626"/>
      <c r="BM27" s="626"/>
      <c r="BN27" s="627"/>
      <c r="BO27" s="628">
        <v>100</v>
      </c>
      <c r="BP27" s="628"/>
      <c r="BQ27" s="628"/>
      <c r="BR27" s="628"/>
      <c r="BS27" s="629">
        <v>4401</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695027</v>
      </c>
      <c r="CS27" s="657"/>
      <c r="CT27" s="657"/>
      <c r="CU27" s="657"/>
      <c r="CV27" s="657"/>
      <c r="CW27" s="657"/>
      <c r="CX27" s="657"/>
      <c r="CY27" s="658"/>
      <c r="CZ27" s="630">
        <v>11.1</v>
      </c>
      <c r="DA27" s="655"/>
      <c r="DB27" s="655"/>
      <c r="DC27" s="659"/>
      <c r="DD27" s="634">
        <v>213543</v>
      </c>
      <c r="DE27" s="657"/>
      <c r="DF27" s="657"/>
      <c r="DG27" s="657"/>
      <c r="DH27" s="657"/>
      <c r="DI27" s="657"/>
      <c r="DJ27" s="657"/>
      <c r="DK27" s="658"/>
      <c r="DL27" s="634">
        <v>95900</v>
      </c>
      <c r="DM27" s="657"/>
      <c r="DN27" s="657"/>
      <c r="DO27" s="657"/>
      <c r="DP27" s="657"/>
      <c r="DQ27" s="657"/>
      <c r="DR27" s="657"/>
      <c r="DS27" s="657"/>
      <c r="DT27" s="657"/>
      <c r="DU27" s="657"/>
      <c r="DV27" s="658"/>
      <c r="DW27" s="630">
        <v>2.7</v>
      </c>
      <c r="DX27" s="655"/>
      <c r="DY27" s="655"/>
      <c r="DZ27" s="655"/>
      <c r="EA27" s="655"/>
      <c r="EB27" s="655"/>
      <c r="EC27" s="656"/>
    </row>
    <row r="28" spans="2:133" ht="11.25" customHeight="1" x14ac:dyDescent="0.15">
      <c r="B28" s="622" t="s">
        <v>289</v>
      </c>
      <c r="C28" s="623"/>
      <c r="D28" s="623"/>
      <c r="E28" s="623"/>
      <c r="F28" s="623"/>
      <c r="G28" s="623"/>
      <c r="H28" s="623"/>
      <c r="I28" s="623"/>
      <c r="J28" s="623"/>
      <c r="K28" s="623"/>
      <c r="L28" s="623"/>
      <c r="M28" s="623"/>
      <c r="N28" s="623"/>
      <c r="O28" s="623"/>
      <c r="P28" s="623"/>
      <c r="Q28" s="624"/>
      <c r="R28" s="625">
        <v>97300</v>
      </c>
      <c r="S28" s="626"/>
      <c r="T28" s="626"/>
      <c r="U28" s="626"/>
      <c r="V28" s="626"/>
      <c r="W28" s="626"/>
      <c r="X28" s="626"/>
      <c r="Y28" s="627"/>
      <c r="Z28" s="628">
        <v>1.5</v>
      </c>
      <c r="AA28" s="628"/>
      <c r="AB28" s="628"/>
      <c r="AC28" s="628"/>
      <c r="AD28" s="629" t="s">
        <v>122</v>
      </c>
      <c r="AE28" s="629"/>
      <c r="AF28" s="629"/>
      <c r="AG28" s="629"/>
      <c r="AH28" s="629"/>
      <c r="AI28" s="629"/>
      <c r="AJ28" s="629"/>
      <c r="AK28" s="629"/>
      <c r="AL28" s="630" t="s">
        <v>122</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737775</v>
      </c>
      <c r="CS28" s="626"/>
      <c r="CT28" s="626"/>
      <c r="CU28" s="626"/>
      <c r="CV28" s="626"/>
      <c r="CW28" s="626"/>
      <c r="CX28" s="626"/>
      <c r="CY28" s="627"/>
      <c r="CZ28" s="630">
        <v>11.8</v>
      </c>
      <c r="DA28" s="655"/>
      <c r="DB28" s="655"/>
      <c r="DC28" s="659"/>
      <c r="DD28" s="634">
        <v>697842</v>
      </c>
      <c r="DE28" s="626"/>
      <c r="DF28" s="626"/>
      <c r="DG28" s="626"/>
      <c r="DH28" s="626"/>
      <c r="DI28" s="626"/>
      <c r="DJ28" s="626"/>
      <c r="DK28" s="627"/>
      <c r="DL28" s="634">
        <v>697842</v>
      </c>
      <c r="DM28" s="626"/>
      <c r="DN28" s="626"/>
      <c r="DO28" s="626"/>
      <c r="DP28" s="626"/>
      <c r="DQ28" s="626"/>
      <c r="DR28" s="626"/>
      <c r="DS28" s="626"/>
      <c r="DT28" s="626"/>
      <c r="DU28" s="626"/>
      <c r="DV28" s="627"/>
      <c r="DW28" s="630">
        <v>19.8</v>
      </c>
      <c r="DX28" s="655"/>
      <c r="DY28" s="655"/>
      <c r="DZ28" s="655"/>
      <c r="EA28" s="655"/>
      <c r="EB28" s="655"/>
      <c r="EC28" s="656"/>
    </row>
    <row r="29" spans="2:133" ht="11.25" customHeight="1" x14ac:dyDescent="0.15">
      <c r="B29" s="622" t="s">
        <v>291</v>
      </c>
      <c r="C29" s="623"/>
      <c r="D29" s="623"/>
      <c r="E29" s="623"/>
      <c r="F29" s="623"/>
      <c r="G29" s="623"/>
      <c r="H29" s="623"/>
      <c r="I29" s="623"/>
      <c r="J29" s="623"/>
      <c r="K29" s="623"/>
      <c r="L29" s="623"/>
      <c r="M29" s="623"/>
      <c r="N29" s="623"/>
      <c r="O29" s="623"/>
      <c r="P29" s="623"/>
      <c r="Q29" s="624"/>
      <c r="R29" s="625">
        <v>21869</v>
      </c>
      <c r="S29" s="626"/>
      <c r="T29" s="626"/>
      <c r="U29" s="626"/>
      <c r="V29" s="626"/>
      <c r="W29" s="626"/>
      <c r="X29" s="626"/>
      <c r="Y29" s="627"/>
      <c r="Z29" s="628">
        <v>0.3</v>
      </c>
      <c r="AA29" s="628"/>
      <c r="AB29" s="628"/>
      <c r="AC29" s="628"/>
      <c r="AD29" s="629" t="s">
        <v>122</v>
      </c>
      <c r="AE29" s="629"/>
      <c r="AF29" s="629"/>
      <c r="AG29" s="629"/>
      <c r="AH29" s="629"/>
      <c r="AI29" s="629"/>
      <c r="AJ29" s="629"/>
      <c r="AK29" s="629"/>
      <c r="AL29" s="630" t="s">
        <v>122</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1" t="s">
        <v>292</v>
      </c>
      <c r="CE29" s="662"/>
      <c r="CF29" s="622" t="s">
        <v>66</v>
      </c>
      <c r="CG29" s="623"/>
      <c r="CH29" s="623"/>
      <c r="CI29" s="623"/>
      <c r="CJ29" s="623"/>
      <c r="CK29" s="623"/>
      <c r="CL29" s="623"/>
      <c r="CM29" s="623"/>
      <c r="CN29" s="623"/>
      <c r="CO29" s="623"/>
      <c r="CP29" s="623"/>
      <c r="CQ29" s="624"/>
      <c r="CR29" s="625">
        <v>737775</v>
      </c>
      <c r="CS29" s="657"/>
      <c r="CT29" s="657"/>
      <c r="CU29" s="657"/>
      <c r="CV29" s="657"/>
      <c r="CW29" s="657"/>
      <c r="CX29" s="657"/>
      <c r="CY29" s="658"/>
      <c r="CZ29" s="630">
        <v>11.8</v>
      </c>
      <c r="DA29" s="655"/>
      <c r="DB29" s="655"/>
      <c r="DC29" s="659"/>
      <c r="DD29" s="634">
        <v>697842</v>
      </c>
      <c r="DE29" s="657"/>
      <c r="DF29" s="657"/>
      <c r="DG29" s="657"/>
      <c r="DH29" s="657"/>
      <c r="DI29" s="657"/>
      <c r="DJ29" s="657"/>
      <c r="DK29" s="658"/>
      <c r="DL29" s="634">
        <v>697842</v>
      </c>
      <c r="DM29" s="657"/>
      <c r="DN29" s="657"/>
      <c r="DO29" s="657"/>
      <c r="DP29" s="657"/>
      <c r="DQ29" s="657"/>
      <c r="DR29" s="657"/>
      <c r="DS29" s="657"/>
      <c r="DT29" s="657"/>
      <c r="DU29" s="657"/>
      <c r="DV29" s="658"/>
      <c r="DW29" s="630">
        <v>19.8</v>
      </c>
      <c r="DX29" s="655"/>
      <c r="DY29" s="655"/>
      <c r="DZ29" s="655"/>
      <c r="EA29" s="655"/>
      <c r="EB29" s="655"/>
      <c r="EC29" s="656"/>
    </row>
    <row r="30" spans="2:133" ht="11.25" customHeight="1" x14ac:dyDescent="0.15">
      <c r="B30" s="622" t="s">
        <v>293</v>
      </c>
      <c r="C30" s="623"/>
      <c r="D30" s="623"/>
      <c r="E30" s="623"/>
      <c r="F30" s="623"/>
      <c r="G30" s="623"/>
      <c r="H30" s="623"/>
      <c r="I30" s="623"/>
      <c r="J30" s="623"/>
      <c r="K30" s="623"/>
      <c r="L30" s="623"/>
      <c r="M30" s="623"/>
      <c r="N30" s="623"/>
      <c r="O30" s="623"/>
      <c r="P30" s="623"/>
      <c r="Q30" s="624"/>
      <c r="R30" s="625">
        <v>679833</v>
      </c>
      <c r="S30" s="626"/>
      <c r="T30" s="626"/>
      <c r="U30" s="626"/>
      <c r="V30" s="626"/>
      <c r="W30" s="626"/>
      <c r="X30" s="626"/>
      <c r="Y30" s="627"/>
      <c r="Z30" s="628">
        <v>10.5</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7"/>
      <c r="BI30" s="667"/>
      <c r="BJ30" s="667"/>
      <c r="BK30" s="667"/>
      <c r="BL30" s="667"/>
      <c r="BM30" s="667"/>
      <c r="BN30" s="667"/>
      <c r="BO30" s="667"/>
      <c r="BP30" s="667"/>
      <c r="BQ30" s="668"/>
      <c r="BR30" s="607" t="s">
        <v>295</v>
      </c>
      <c r="BS30" s="667"/>
      <c r="BT30" s="667"/>
      <c r="BU30" s="667"/>
      <c r="BV30" s="667"/>
      <c r="BW30" s="667"/>
      <c r="BX30" s="667"/>
      <c r="BY30" s="667"/>
      <c r="BZ30" s="667"/>
      <c r="CA30" s="667"/>
      <c r="CB30" s="668"/>
      <c r="CD30" s="663"/>
      <c r="CE30" s="664"/>
      <c r="CF30" s="622" t="s">
        <v>296</v>
      </c>
      <c r="CG30" s="623"/>
      <c r="CH30" s="623"/>
      <c r="CI30" s="623"/>
      <c r="CJ30" s="623"/>
      <c r="CK30" s="623"/>
      <c r="CL30" s="623"/>
      <c r="CM30" s="623"/>
      <c r="CN30" s="623"/>
      <c r="CO30" s="623"/>
      <c r="CP30" s="623"/>
      <c r="CQ30" s="624"/>
      <c r="CR30" s="625">
        <v>720330</v>
      </c>
      <c r="CS30" s="626"/>
      <c r="CT30" s="626"/>
      <c r="CU30" s="626"/>
      <c r="CV30" s="626"/>
      <c r="CW30" s="626"/>
      <c r="CX30" s="626"/>
      <c r="CY30" s="627"/>
      <c r="CZ30" s="630">
        <v>11.5</v>
      </c>
      <c r="DA30" s="655"/>
      <c r="DB30" s="655"/>
      <c r="DC30" s="659"/>
      <c r="DD30" s="634">
        <v>680397</v>
      </c>
      <c r="DE30" s="626"/>
      <c r="DF30" s="626"/>
      <c r="DG30" s="626"/>
      <c r="DH30" s="626"/>
      <c r="DI30" s="626"/>
      <c r="DJ30" s="626"/>
      <c r="DK30" s="627"/>
      <c r="DL30" s="634">
        <v>680397</v>
      </c>
      <c r="DM30" s="626"/>
      <c r="DN30" s="626"/>
      <c r="DO30" s="626"/>
      <c r="DP30" s="626"/>
      <c r="DQ30" s="626"/>
      <c r="DR30" s="626"/>
      <c r="DS30" s="626"/>
      <c r="DT30" s="626"/>
      <c r="DU30" s="626"/>
      <c r="DV30" s="627"/>
      <c r="DW30" s="630">
        <v>19.3</v>
      </c>
      <c r="DX30" s="655"/>
      <c r="DY30" s="655"/>
      <c r="DZ30" s="655"/>
      <c r="EA30" s="655"/>
      <c r="EB30" s="655"/>
      <c r="EC30" s="656"/>
    </row>
    <row r="31" spans="2:133" ht="11.25" customHeight="1" x14ac:dyDescent="0.15">
      <c r="B31" s="638" t="s">
        <v>297</v>
      </c>
      <c r="C31" s="639"/>
      <c r="D31" s="639"/>
      <c r="E31" s="639"/>
      <c r="F31" s="639"/>
      <c r="G31" s="639"/>
      <c r="H31" s="639"/>
      <c r="I31" s="639"/>
      <c r="J31" s="639"/>
      <c r="K31" s="639"/>
      <c r="L31" s="639"/>
      <c r="M31" s="639"/>
      <c r="N31" s="639"/>
      <c r="O31" s="639"/>
      <c r="P31" s="639"/>
      <c r="Q31" s="640"/>
      <c r="R31" s="625">
        <v>6397</v>
      </c>
      <c r="S31" s="626"/>
      <c r="T31" s="626"/>
      <c r="U31" s="626"/>
      <c r="V31" s="626"/>
      <c r="W31" s="626"/>
      <c r="X31" s="626"/>
      <c r="Y31" s="627"/>
      <c r="Z31" s="628">
        <v>0.1</v>
      </c>
      <c r="AA31" s="628"/>
      <c r="AB31" s="628"/>
      <c r="AC31" s="628"/>
      <c r="AD31" s="629">
        <v>6397</v>
      </c>
      <c r="AE31" s="629"/>
      <c r="AF31" s="629"/>
      <c r="AG31" s="629"/>
      <c r="AH31" s="629"/>
      <c r="AI31" s="629"/>
      <c r="AJ31" s="629"/>
      <c r="AK31" s="629"/>
      <c r="AL31" s="630">
        <v>0.2</v>
      </c>
      <c r="AM31" s="631"/>
      <c r="AN31" s="631"/>
      <c r="AO31" s="632"/>
      <c r="AP31" s="671" t="s">
        <v>298</v>
      </c>
      <c r="AQ31" s="672"/>
      <c r="AR31" s="672"/>
      <c r="AS31" s="672"/>
      <c r="AT31" s="677" t="s">
        <v>299</v>
      </c>
      <c r="AU31" s="218"/>
      <c r="AV31" s="218"/>
      <c r="AW31" s="218"/>
      <c r="AX31" s="611" t="s">
        <v>177</v>
      </c>
      <c r="AY31" s="612"/>
      <c r="AZ31" s="612"/>
      <c r="BA31" s="612"/>
      <c r="BB31" s="612"/>
      <c r="BC31" s="612"/>
      <c r="BD31" s="612"/>
      <c r="BE31" s="612"/>
      <c r="BF31" s="613"/>
      <c r="BG31" s="681">
        <v>99.9</v>
      </c>
      <c r="BH31" s="669"/>
      <c r="BI31" s="669"/>
      <c r="BJ31" s="669"/>
      <c r="BK31" s="669"/>
      <c r="BL31" s="669"/>
      <c r="BM31" s="620">
        <v>99.7</v>
      </c>
      <c r="BN31" s="669"/>
      <c r="BO31" s="669"/>
      <c r="BP31" s="669"/>
      <c r="BQ31" s="670"/>
      <c r="BR31" s="681">
        <v>99.9</v>
      </c>
      <c r="BS31" s="669"/>
      <c r="BT31" s="669"/>
      <c r="BU31" s="669"/>
      <c r="BV31" s="669"/>
      <c r="BW31" s="669"/>
      <c r="BX31" s="620">
        <v>99.7</v>
      </c>
      <c r="BY31" s="669"/>
      <c r="BZ31" s="669"/>
      <c r="CA31" s="669"/>
      <c r="CB31" s="670"/>
      <c r="CD31" s="663"/>
      <c r="CE31" s="664"/>
      <c r="CF31" s="622" t="s">
        <v>300</v>
      </c>
      <c r="CG31" s="623"/>
      <c r="CH31" s="623"/>
      <c r="CI31" s="623"/>
      <c r="CJ31" s="623"/>
      <c r="CK31" s="623"/>
      <c r="CL31" s="623"/>
      <c r="CM31" s="623"/>
      <c r="CN31" s="623"/>
      <c r="CO31" s="623"/>
      <c r="CP31" s="623"/>
      <c r="CQ31" s="624"/>
      <c r="CR31" s="625">
        <v>17445</v>
      </c>
      <c r="CS31" s="657"/>
      <c r="CT31" s="657"/>
      <c r="CU31" s="657"/>
      <c r="CV31" s="657"/>
      <c r="CW31" s="657"/>
      <c r="CX31" s="657"/>
      <c r="CY31" s="658"/>
      <c r="CZ31" s="630">
        <v>0.3</v>
      </c>
      <c r="DA31" s="655"/>
      <c r="DB31" s="655"/>
      <c r="DC31" s="659"/>
      <c r="DD31" s="634">
        <v>17445</v>
      </c>
      <c r="DE31" s="657"/>
      <c r="DF31" s="657"/>
      <c r="DG31" s="657"/>
      <c r="DH31" s="657"/>
      <c r="DI31" s="657"/>
      <c r="DJ31" s="657"/>
      <c r="DK31" s="658"/>
      <c r="DL31" s="634">
        <v>17445</v>
      </c>
      <c r="DM31" s="657"/>
      <c r="DN31" s="657"/>
      <c r="DO31" s="657"/>
      <c r="DP31" s="657"/>
      <c r="DQ31" s="657"/>
      <c r="DR31" s="657"/>
      <c r="DS31" s="657"/>
      <c r="DT31" s="657"/>
      <c r="DU31" s="657"/>
      <c r="DV31" s="658"/>
      <c r="DW31" s="630">
        <v>0.5</v>
      </c>
      <c r="DX31" s="655"/>
      <c r="DY31" s="655"/>
      <c r="DZ31" s="655"/>
      <c r="EA31" s="655"/>
      <c r="EB31" s="655"/>
      <c r="EC31" s="656"/>
    </row>
    <row r="32" spans="2:133" ht="11.25" customHeight="1" x14ac:dyDescent="0.15">
      <c r="B32" s="622" t="s">
        <v>301</v>
      </c>
      <c r="C32" s="623"/>
      <c r="D32" s="623"/>
      <c r="E32" s="623"/>
      <c r="F32" s="623"/>
      <c r="G32" s="623"/>
      <c r="H32" s="623"/>
      <c r="I32" s="623"/>
      <c r="J32" s="623"/>
      <c r="K32" s="623"/>
      <c r="L32" s="623"/>
      <c r="M32" s="623"/>
      <c r="N32" s="623"/>
      <c r="O32" s="623"/>
      <c r="P32" s="623"/>
      <c r="Q32" s="624"/>
      <c r="R32" s="625">
        <v>729203</v>
      </c>
      <c r="S32" s="626"/>
      <c r="T32" s="626"/>
      <c r="U32" s="626"/>
      <c r="V32" s="626"/>
      <c r="W32" s="626"/>
      <c r="X32" s="626"/>
      <c r="Y32" s="627"/>
      <c r="Z32" s="628">
        <v>11.2</v>
      </c>
      <c r="AA32" s="628"/>
      <c r="AB32" s="628"/>
      <c r="AC32" s="628"/>
      <c r="AD32" s="629" t="s">
        <v>122</v>
      </c>
      <c r="AE32" s="629"/>
      <c r="AF32" s="629"/>
      <c r="AG32" s="629"/>
      <c r="AH32" s="629"/>
      <c r="AI32" s="629"/>
      <c r="AJ32" s="629"/>
      <c r="AK32" s="629"/>
      <c r="AL32" s="630" t="s">
        <v>122</v>
      </c>
      <c r="AM32" s="631"/>
      <c r="AN32" s="631"/>
      <c r="AO32" s="632"/>
      <c r="AP32" s="673"/>
      <c r="AQ32" s="674"/>
      <c r="AR32" s="674"/>
      <c r="AS32" s="674"/>
      <c r="AT32" s="678"/>
      <c r="AU32" s="214" t="s">
        <v>302</v>
      </c>
      <c r="AX32" s="622" t="s">
        <v>303</v>
      </c>
      <c r="AY32" s="623"/>
      <c r="AZ32" s="623"/>
      <c r="BA32" s="623"/>
      <c r="BB32" s="623"/>
      <c r="BC32" s="623"/>
      <c r="BD32" s="623"/>
      <c r="BE32" s="623"/>
      <c r="BF32" s="624"/>
      <c r="BG32" s="682">
        <v>99.9</v>
      </c>
      <c r="BH32" s="657"/>
      <c r="BI32" s="657"/>
      <c r="BJ32" s="657"/>
      <c r="BK32" s="657"/>
      <c r="BL32" s="657"/>
      <c r="BM32" s="631">
        <v>99.5</v>
      </c>
      <c r="BN32" s="657"/>
      <c r="BO32" s="657"/>
      <c r="BP32" s="657"/>
      <c r="BQ32" s="680"/>
      <c r="BR32" s="682">
        <v>99.9</v>
      </c>
      <c r="BS32" s="657"/>
      <c r="BT32" s="657"/>
      <c r="BU32" s="657"/>
      <c r="BV32" s="657"/>
      <c r="BW32" s="657"/>
      <c r="BX32" s="631">
        <v>99.3</v>
      </c>
      <c r="BY32" s="657"/>
      <c r="BZ32" s="657"/>
      <c r="CA32" s="657"/>
      <c r="CB32" s="680"/>
      <c r="CD32" s="665"/>
      <c r="CE32" s="666"/>
      <c r="CF32" s="622" t="s">
        <v>304</v>
      </c>
      <c r="CG32" s="623"/>
      <c r="CH32" s="623"/>
      <c r="CI32" s="623"/>
      <c r="CJ32" s="623"/>
      <c r="CK32" s="623"/>
      <c r="CL32" s="623"/>
      <c r="CM32" s="623"/>
      <c r="CN32" s="623"/>
      <c r="CO32" s="623"/>
      <c r="CP32" s="623"/>
      <c r="CQ32" s="624"/>
      <c r="CR32" s="625" t="s">
        <v>122</v>
      </c>
      <c r="CS32" s="626"/>
      <c r="CT32" s="626"/>
      <c r="CU32" s="626"/>
      <c r="CV32" s="626"/>
      <c r="CW32" s="626"/>
      <c r="CX32" s="626"/>
      <c r="CY32" s="627"/>
      <c r="CZ32" s="630" t="s">
        <v>122</v>
      </c>
      <c r="DA32" s="655"/>
      <c r="DB32" s="655"/>
      <c r="DC32" s="659"/>
      <c r="DD32" s="634" t="s">
        <v>122</v>
      </c>
      <c r="DE32" s="626"/>
      <c r="DF32" s="626"/>
      <c r="DG32" s="626"/>
      <c r="DH32" s="626"/>
      <c r="DI32" s="626"/>
      <c r="DJ32" s="626"/>
      <c r="DK32" s="627"/>
      <c r="DL32" s="634" t="s">
        <v>122</v>
      </c>
      <c r="DM32" s="626"/>
      <c r="DN32" s="626"/>
      <c r="DO32" s="626"/>
      <c r="DP32" s="626"/>
      <c r="DQ32" s="626"/>
      <c r="DR32" s="626"/>
      <c r="DS32" s="626"/>
      <c r="DT32" s="626"/>
      <c r="DU32" s="626"/>
      <c r="DV32" s="627"/>
      <c r="DW32" s="630" t="s">
        <v>122</v>
      </c>
      <c r="DX32" s="655"/>
      <c r="DY32" s="655"/>
      <c r="DZ32" s="655"/>
      <c r="EA32" s="655"/>
      <c r="EB32" s="655"/>
      <c r="EC32" s="656"/>
    </row>
    <row r="33" spans="2:133" ht="11.25" customHeight="1" x14ac:dyDescent="0.15">
      <c r="B33" s="622" t="s">
        <v>305</v>
      </c>
      <c r="C33" s="623"/>
      <c r="D33" s="623"/>
      <c r="E33" s="623"/>
      <c r="F33" s="623"/>
      <c r="G33" s="623"/>
      <c r="H33" s="623"/>
      <c r="I33" s="623"/>
      <c r="J33" s="623"/>
      <c r="K33" s="623"/>
      <c r="L33" s="623"/>
      <c r="M33" s="623"/>
      <c r="N33" s="623"/>
      <c r="O33" s="623"/>
      <c r="P33" s="623"/>
      <c r="Q33" s="624"/>
      <c r="R33" s="625">
        <v>42301</v>
      </c>
      <c r="S33" s="626"/>
      <c r="T33" s="626"/>
      <c r="U33" s="626"/>
      <c r="V33" s="626"/>
      <c r="W33" s="626"/>
      <c r="X33" s="626"/>
      <c r="Y33" s="627"/>
      <c r="Z33" s="628">
        <v>0.7</v>
      </c>
      <c r="AA33" s="628"/>
      <c r="AB33" s="628"/>
      <c r="AC33" s="628"/>
      <c r="AD33" s="629">
        <v>412</v>
      </c>
      <c r="AE33" s="629"/>
      <c r="AF33" s="629"/>
      <c r="AG33" s="629"/>
      <c r="AH33" s="629"/>
      <c r="AI33" s="629"/>
      <c r="AJ33" s="629"/>
      <c r="AK33" s="629"/>
      <c r="AL33" s="630">
        <v>0</v>
      </c>
      <c r="AM33" s="631"/>
      <c r="AN33" s="631"/>
      <c r="AO33" s="632"/>
      <c r="AP33" s="675"/>
      <c r="AQ33" s="676"/>
      <c r="AR33" s="676"/>
      <c r="AS33" s="676"/>
      <c r="AT33" s="679"/>
      <c r="AU33" s="219"/>
      <c r="AV33" s="219"/>
      <c r="AW33" s="219"/>
      <c r="AX33" s="646" t="s">
        <v>306</v>
      </c>
      <c r="AY33" s="647"/>
      <c r="AZ33" s="647"/>
      <c r="BA33" s="647"/>
      <c r="BB33" s="647"/>
      <c r="BC33" s="647"/>
      <c r="BD33" s="647"/>
      <c r="BE33" s="647"/>
      <c r="BF33" s="648"/>
      <c r="BG33" s="683">
        <v>100</v>
      </c>
      <c r="BH33" s="684"/>
      <c r="BI33" s="684"/>
      <c r="BJ33" s="684"/>
      <c r="BK33" s="684"/>
      <c r="BL33" s="684"/>
      <c r="BM33" s="685">
        <v>99.9</v>
      </c>
      <c r="BN33" s="684"/>
      <c r="BO33" s="684"/>
      <c r="BP33" s="684"/>
      <c r="BQ33" s="686"/>
      <c r="BR33" s="683">
        <v>100</v>
      </c>
      <c r="BS33" s="684"/>
      <c r="BT33" s="684"/>
      <c r="BU33" s="684"/>
      <c r="BV33" s="684"/>
      <c r="BW33" s="684"/>
      <c r="BX33" s="685">
        <v>99.9</v>
      </c>
      <c r="BY33" s="684"/>
      <c r="BZ33" s="684"/>
      <c r="CA33" s="684"/>
      <c r="CB33" s="686"/>
      <c r="CD33" s="622" t="s">
        <v>307</v>
      </c>
      <c r="CE33" s="623"/>
      <c r="CF33" s="623"/>
      <c r="CG33" s="623"/>
      <c r="CH33" s="623"/>
      <c r="CI33" s="623"/>
      <c r="CJ33" s="623"/>
      <c r="CK33" s="623"/>
      <c r="CL33" s="623"/>
      <c r="CM33" s="623"/>
      <c r="CN33" s="623"/>
      <c r="CO33" s="623"/>
      <c r="CP33" s="623"/>
      <c r="CQ33" s="624"/>
      <c r="CR33" s="625">
        <v>3086394</v>
      </c>
      <c r="CS33" s="657"/>
      <c r="CT33" s="657"/>
      <c r="CU33" s="657"/>
      <c r="CV33" s="657"/>
      <c r="CW33" s="657"/>
      <c r="CX33" s="657"/>
      <c r="CY33" s="658"/>
      <c r="CZ33" s="630">
        <v>49.2</v>
      </c>
      <c r="DA33" s="655"/>
      <c r="DB33" s="655"/>
      <c r="DC33" s="659"/>
      <c r="DD33" s="634">
        <v>1888561</v>
      </c>
      <c r="DE33" s="657"/>
      <c r="DF33" s="657"/>
      <c r="DG33" s="657"/>
      <c r="DH33" s="657"/>
      <c r="DI33" s="657"/>
      <c r="DJ33" s="657"/>
      <c r="DK33" s="658"/>
      <c r="DL33" s="634">
        <v>1057090</v>
      </c>
      <c r="DM33" s="657"/>
      <c r="DN33" s="657"/>
      <c r="DO33" s="657"/>
      <c r="DP33" s="657"/>
      <c r="DQ33" s="657"/>
      <c r="DR33" s="657"/>
      <c r="DS33" s="657"/>
      <c r="DT33" s="657"/>
      <c r="DU33" s="657"/>
      <c r="DV33" s="658"/>
      <c r="DW33" s="630">
        <v>30</v>
      </c>
      <c r="DX33" s="655"/>
      <c r="DY33" s="655"/>
      <c r="DZ33" s="655"/>
      <c r="EA33" s="655"/>
      <c r="EB33" s="655"/>
      <c r="EC33" s="656"/>
    </row>
    <row r="34" spans="2:133" ht="11.25" customHeight="1" x14ac:dyDescent="0.15">
      <c r="B34" s="622" t="s">
        <v>308</v>
      </c>
      <c r="C34" s="623"/>
      <c r="D34" s="623"/>
      <c r="E34" s="623"/>
      <c r="F34" s="623"/>
      <c r="G34" s="623"/>
      <c r="H34" s="623"/>
      <c r="I34" s="623"/>
      <c r="J34" s="623"/>
      <c r="K34" s="623"/>
      <c r="L34" s="623"/>
      <c r="M34" s="623"/>
      <c r="N34" s="623"/>
      <c r="O34" s="623"/>
      <c r="P34" s="623"/>
      <c r="Q34" s="624"/>
      <c r="R34" s="625">
        <v>97494</v>
      </c>
      <c r="S34" s="626"/>
      <c r="T34" s="626"/>
      <c r="U34" s="626"/>
      <c r="V34" s="626"/>
      <c r="W34" s="626"/>
      <c r="X34" s="626"/>
      <c r="Y34" s="627"/>
      <c r="Z34" s="628">
        <v>1.5</v>
      </c>
      <c r="AA34" s="628"/>
      <c r="AB34" s="628"/>
      <c r="AC34" s="628"/>
      <c r="AD34" s="629" t="s">
        <v>122</v>
      </c>
      <c r="AE34" s="629"/>
      <c r="AF34" s="629"/>
      <c r="AG34" s="629"/>
      <c r="AH34" s="629"/>
      <c r="AI34" s="629"/>
      <c r="AJ34" s="629"/>
      <c r="AK34" s="629"/>
      <c r="AL34" s="630" t="s">
        <v>122</v>
      </c>
      <c r="AM34" s="631"/>
      <c r="AN34" s="631"/>
      <c r="AO34" s="632"/>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2" t="s">
        <v>309</v>
      </c>
      <c r="CE34" s="623"/>
      <c r="CF34" s="623"/>
      <c r="CG34" s="623"/>
      <c r="CH34" s="623"/>
      <c r="CI34" s="623"/>
      <c r="CJ34" s="623"/>
      <c r="CK34" s="623"/>
      <c r="CL34" s="623"/>
      <c r="CM34" s="623"/>
      <c r="CN34" s="623"/>
      <c r="CO34" s="623"/>
      <c r="CP34" s="623"/>
      <c r="CQ34" s="624"/>
      <c r="CR34" s="625">
        <v>990810</v>
      </c>
      <c r="CS34" s="626"/>
      <c r="CT34" s="626"/>
      <c r="CU34" s="626"/>
      <c r="CV34" s="626"/>
      <c r="CW34" s="626"/>
      <c r="CX34" s="626"/>
      <c r="CY34" s="627"/>
      <c r="CZ34" s="630">
        <v>15.8</v>
      </c>
      <c r="DA34" s="655"/>
      <c r="DB34" s="655"/>
      <c r="DC34" s="659"/>
      <c r="DD34" s="634">
        <v>690159</v>
      </c>
      <c r="DE34" s="626"/>
      <c r="DF34" s="626"/>
      <c r="DG34" s="626"/>
      <c r="DH34" s="626"/>
      <c r="DI34" s="626"/>
      <c r="DJ34" s="626"/>
      <c r="DK34" s="627"/>
      <c r="DL34" s="634">
        <v>568621</v>
      </c>
      <c r="DM34" s="626"/>
      <c r="DN34" s="626"/>
      <c r="DO34" s="626"/>
      <c r="DP34" s="626"/>
      <c r="DQ34" s="626"/>
      <c r="DR34" s="626"/>
      <c r="DS34" s="626"/>
      <c r="DT34" s="626"/>
      <c r="DU34" s="626"/>
      <c r="DV34" s="627"/>
      <c r="DW34" s="630">
        <v>16.100000000000001</v>
      </c>
      <c r="DX34" s="655"/>
      <c r="DY34" s="655"/>
      <c r="DZ34" s="655"/>
      <c r="EA34" s="655"/>
      <c r="EB34" s="655"/>
      <c r="EC34" s="656"/>
    </row>
    <row r="35" spans="2:133" ht="11.25" customHeight="1" x14ac:dyDescent="0.15">
      <c r="B35" s="622" t="s">
        <v>310</v>
      </c>
      <c r="C35" s="623"/>
      <c r="D35" s="623"/>
      <c r="E35" s="623"/>
      <c r="F35" s="623"/>
      <c r="G35" s="623"/>
      <c r="H35" s="623"/>
      <c r="I35" s="623"/>
      <c r="J35" s="623"/>
      <c r="K35" s="623"/>
      <c r="L35" s="623"/>
      <c r="M35" s="623"/>
      <c r="N35" s="623"/>
      <c r="O35" s="623"/>
      <c r="P35" s="623"/>
      <c r="Q35" s="624"/>
      <c r="R35" s="625">
        <v>193417</v>
      </c>
      <c r="S35" s="626"/>
      <c r="T35" s="626"/>
      <c r="U35" s="626"/>
      <c r="V35" s="626"/>
      <c r="W35" s="626"/>
      <c r="X35" s="626"/>
      <c r="Y35" s="627"/>
      <c r="Z35" s="628">
        <v>3</v>
      </c>
      <c r="AA35" s="628"/>
      <c r="AB35" s="628"/>
      <c r="AC35" s="628"/>
      <c r="AD35" s="629" t="s">
        <v>122</v>
      </c>
      <c r="AE35" s="629"/>
      <c r="AF35" s="629"/>
      <c r="AG35" s="629"/>
      <c r="AH35" s="629"/>
      <c r="AI35" s="629"/>
      <c r="AJ35" s="629"/>
      <c r="AK35" s="629"/>
      <c r="AL35" s="630" t="s">
        <v>122</v>
      </c>
      <c r="AM35" s="631"/>
      <c r="AN35" s="631"/>
      <c r="AO35" s="632"/>
      <c r="AP35" s="222"/>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144328</v>
      </c>
      <c r="CS35" s="657"/>
      <c r="CT35" s="657"/>
      <c r="CU35" s="657"/>
      <c r="CV35" s="657"/>
      <c r="CW35" s="657"/>
      <c r="CX35" s="657"/>
      <c r="CY35" s="658"/>
      <c r="CZ35" s="630">
        <v>2.2999999999999998</v>
      </c>
      <c r="DA35" s="655"/>
      <c r="DB35" s="655"/>
      <c r="DC35" s="659"/>
      <c r="DD35" s="634">
        <v>127989</v>
      </c>
      <c r="DE35" s="657"/>
      <c r="DF35" s="657"/>
      <c r="DG35" s="657"/>
      <c r="DH35" s="657"/>
      <c r="DI35" s="657"/>
      <c r="DJ35" s="657"/>
      <c r="DK35" s="658"/>
      <c r="DL35" s="634">
        <v>126645</v>
      </c>
      <c r="DM35" s="657"/>
      <c r="DN35" s="657"/>
      <c r="DO35" s="657"/>
      <c r="DP35" s="657"/>
      <c r="DQ35" s="657"/>
      <c r="DR35" s="657"/>
      <c r="DS35" s="657"/>
      <c r="DT35" s="657"/>
      <c r="DU35" s="657"/>
      <c r="DV35" s="658"/>
      <c r="DW35" s="630">
        <v>3.6</v>
      </c>
      <c r="DX35" s="655"/>
      <c r="DY35" s="655"/>
      <c r="DZ35" s="655"/>
      <c r="EA35" s="655"/>
      <c r="EB35" s="655"/>
      <c r="EC35" s="656"/>
    </row>
    <row r="36" spans="2:133" ht="11.25" customHeight="1" x14ac:dyDescent="0.15">
      <c r="B36" s="622" t="s">
        <v>314</v>
      </c>
      <c r="C36" s="623"/>
      <c r="D36" s="623"/>
      <c r="E36" s="623"/>
      <c r="F36" s="623"/>
      <c r="G36" s="623"/>
      <c r="H36" s="623"/>
      <c r="I36" s="623"/>
      <c r="J36" s="623"/>
      <c r="K36" s="623"/>
      <c r="L36" s="623"/>
      <c r="M36" s="623"/>
      <c r="N36" s="623"/>
      <c r="O36" s="623"/>
      <c r="P36" s="623"/>
      <c r="Q36" s="624"/>
      <c r="R36" s="625">
        <v>283605</v>
      </c>
      <c r="S36" s="626"/>
      <c r="T36" s="626"/>
      <c r="U36" s="626"/>
      <c r="V36" s="626"/>
      <c r="W36" s="626"/>
      <c r="X36" s="626"/>
      <c r="Y36" s="627"/>
      <c r="Z36" s="628">
        <v>4.4000000000000004</v>
      </c>
      <c r="AA36" s="628"/>
      <c r="AB36" s="628"/>
      <c r="AC36" s="628"/>
      <c r="AD36" s="629" t="s">
        <v>122</v>
      </c>
      <c r="AE36" s="629"/>
      <c r="AF36" s="629"/>
      <c r="AG36" s="629"/>
      <c r="AH36" s="629"/>
      <c r="AI36" s="629"/>
      <c r="AJ36" s="629"/>
      <c r="AK36" s="629"/>
      <c r="AL36" s="630" t="s">
        <v>122</v>
      </c>
      <c r="AM36" s="631"/>
      <c r="AN36" s="631"/>
      <c r="AO36" s="632"/>
      <c r="AP36" s="222"/>
      <c r="AQ36" s="691" t="s">
        <v>315</v>
      </c>
      <c r="AR36" s="692"/>
      <c r="AS36" s="692"/>
      <c r="AT36" s="692"/>
      <c r="AU36" s="692"/>
      <c r="AV36" s="692"/>
      <c r="AW36" s="692"/>
      <c r="AX36" s="692"/>
      <c r="AY36" s="693"/>
      <c r="AZ36" s="614">
        <v>483026</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v>8594</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1277187</v>
      </c>
      <c r="CS36" s="626"/>
      <c r="CT36" s="626"/>
      <c r="CU36" s="626"/>
      <c r="CV36" s="626"/>
      <c r="CW36" s="626"/>
      <c r="CX36" s="626"/>
      <c r="CY36" s="627"/>
      <c r="CZ36" s="630">
        <v>20.3</v>
      </c>
      <c r="DA36" s="655"/>
      <c r="DB36" s="655"/>
      <c r="DC36" s="659"/>
      <c r="DD36" s="634">
        <v>568283</v>
      </c>
      <c r="DE36" s="626"/>
      <c r="DF36" s="626"/>
      <c r="DG36" s="626"/>
      <c r="DH36" s="626"/>
      <c r="DI36" s="626"/>
      <c r="DJ36" s="626"/>
      <c r="DK36" s="627"/>
      <c r="DL36" s="634">
        <v>81196</v>
      </c>
      <c r="DM36" s="626"/>
      <c r="DN36" s="626"/>
      <c r="DO36" s="626"/>
      <c r="DP36" s="626"/>
      <c r="DQ36" s="626"/>
      <c r="DR36" s="626"/>
      <c r="DS36" s="626"/>
      <c r="DT36" s="626"/>
      <c r="DU36" s="626"/>
      <c r="DV36" s="627"/>
      <c r="DW36" s="630">
        <v>2.2999999999999998</v>
      </c>
      <c r="DX36" s="655"/>
      <c r="DY36" s="655"/>
      <c r="DZ36" s="655"/>
      <c r="EA36" s="655"/>
      <c r="EB36" s="655"/>
      <c r="EC36" s="656"/>
    </row>
    <row r="37" spans="2:133" ht="11.25" customHeight="1" x14ac:dyDescent="0.15">
      <c r="B37" s="622" t="s">
        <v>318</v>
      </c>
      <c r="C37" s="623"/>
      <c r="D37" s="623"/>
      <c r="E37" s="623"/>
      <c r="F37" s="623"/>
      <c r="G37" s="623"/>
      <c r="H37" s="623"/>
      <c r="I37" s="623"/>
      <c r="J37" s="623"/>
      <c r="K37" s="623"/>
      <c r="L37" s="623"/>
      <c r="M37" s="623"/>
      <c r="N37" s="623"/>
      <c r="O37" s="623"/>
      <c r="P37" s="623"/>
      <c r="Q37" s="624"/>
      <c r="R37" s="625">
        <v>227900</v>
      </c>
      <c r="S37" s="626"/>
      <c r="T37" s="626"/>
      <c r="U37" s="626"/>
      <c r="V37" s="626"/>
      <c r="W37" s="626"/>
      <c r="X37" s="626"/>
      <c r="Y37" s="627"/>
      <c r="Z37" s="628">
        <v>3.5</v>
      </c>
      <c r="AA37" s="628"/>
      <c r="AB37" s="628"/>
      <c r="AC37" s="628"/>
      <c r="AD37" s="629">
        <v>16199</v>
      </c>
      <c r="AE37" s="629"/>
      <c r="AF37" s="629"/>
      <c r="AG37" s="629"/>
      <c r="AH37" s="629"/>
      <c r="AI37" s="629"/>
      <c r="AJ37" s="629"/>
      <c r="AK37" s="629"/>
      <c r="AL37" s="630">
        <v>0.5</v>
      </c>
      <c r="AM37" s="631"/>
      <c r="AN37" s="631"/>
      <c r="AO37" s="632"/>
      <c r="AQ37" s="688" t="s">
        <v>319</v>
      </c>
      <c r="AR37" s="689"/>
      <c r="AS37" s="689"/>
      <c r="AT37" s="689"/>
      <c r="AU37" s="689"/>
      <c r="AV37" s="689"/>
      <c r="AW37" s="689"/>
      <c r="AX37" s="689"/>
      <c r="AY37" s="690"/>
      <c r="AZ37" s="625">
        <v>111500</v>
      </c>
      <c r="BA37" s="626"/>
      <c r="BB37" s="626"/>
      <c r="BC37" s="626"/>
      <c r="BD37" s="657"/>
      <c r="BE37" s="657"/>
      <c r="BF37" s="680"/>
      <c r="BG37" s="622" t="s">
        <v>320</v>
      </c>
      <c r="BH37" s="623"/>
      <c r="BI37" s="623"/>
      <c r="BJ37" s="623"/>
      <c r="BK37" s="623"/>
      <c r="BL37" s="623"/>
      <c r="BM37" s="623"/>
      <c r="BN37" s="623"/>
      <c r="BO37" s="623"/>
      <c r="BP37" s="623"/>
      <c r="BQ37" s="623"/>
      <c r="BR37" s="623"/>
      <c r="BS37" s="623"/>
      <c r="BT37" s="623"/>
      <c r="BU37" s="624"/>
      <c r="BV37" s="625">
        <v>-2731</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5491</v>
      </c>
      <c r="CS37" s="657"/>
      <c r="CT37" s="657"/>
      <c r="CU37" s="657"/>
      <c r="CV37" s="657"/>
      <c r="CW37" s="657"/>
      <c r="CX37" s="657"/>
      <c r="CY37" s="658"/>
      <c r="CZ37" s="630">
        <v>0.1</v>
      </c>
      <c r="DA37" s="655"/>
      <c r="DB37" s="655"/>
      <c r="DC37" s="659"/>
      <c r="DD37" s="634">
        <v>4028</v>
      </c>
      <c r="DE37" s="657"/>
      <c r="DF37" s="657"/>
      <c r="DG37" s="657"/>
      <c r="DH37" s="657"/>
      <c r="DI37" s="657"/>
      <c r="DJ37" s="657"/>
      <c r="DK37" s="658"/>
      <c r="DL37" s="634">
        <v>3584</v>
      </c>
      <c r="DM37" s="657"/>
      <c r="DN37" s="657"/>
      <c r="DO37" s="657"/>
      <c r="DP37" s="657"/>
      <c r="DQ37" s="657"/>
      <c r="DR37" s="657"/>
      <c r="DS37" s="657"/>
      <c r="DT37" s="657"/>
      <c r="DU37" s="657"/>
      <c r="DV37" s="658"/>
      <c r="DW37" s="630">
        <v>0.1</v>
      </c>
      <c r="DX37" s="655"/>
      <c r="DY37" s="655"/>
      <c r="DZ37" s="655"/>
      <c r="EA37" s="655"/>
      <c r="EB37" s="655"/>
      <c r="EC37" s="656"/>
    </row>
    <row r="38" spans="2:133" ht="11.25" customHeight="1" x14ac:dyDescent="0.15">
      <c r="B38" s="622" t="s">
        <v>322</v>
      </c>
      <c r="C38" s="623"/>
      <c r="D38" s="623"/>
      <c r="E38" s="623"/>
      <c r="F38" s="623"/>
      <c r="G38" s="623"/>
      <c r="H38" s="623"/>
      <c r="I38" s="623"/>
      <c r="J38" s="623"/>
      <c r="K38" s="623"/>
      <c r="L38" s="623"/>
      <c r="M38" s="623"/>
      <c r="N38" s="623"/>
      <c r="O38" s="623"/>
      <c r="P38" s="623"/>
      <c r="Q38" s="624"/>
      <c r="R38" s="625">
        <v>362456</v>
      </c>
      <c r="S38" s="626"/>
      <c r="T38" s="626"/>
      <c r="U38" s="626"/>
      <c r="V38" s="626"/>
      <c r="W38" s="626"/>
      <c r="X38" s="626"/>
      <c r="Y38" s="627"/>
      <c r="Z38" s="628">
        <v>5.6</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v>17162</v>
      </c>
      <c r="BA38" s="626"/>
      <c r="BB38" s="626"/>
      <c r="BC38" s="626"/>
      <c r="BD38" s="657"/>
      <c r="BE38" s="657"/>
      <c r="BF38" s="680"/>
      <c r="BG38" s="622" t="s">
        <v>324</v>
      </c>
      <c r="BH38" s="623"/>
      <c r="BI38" s="623"/>
      <c r="BJ38" s="623"/>
      <c r="BK38" s="623"/>
      <c r="BL38" s="623"/>
      <c r="BM38" s="623"/>
      <c r="BN38" s="623"/>
      <c r="BO38" s="623"/>
      <c r="BP38" s="623"/>
      <c r="BQ38" s="623"/>
      <c r="BR38" s="623"/>
      <c r="BS38" s="623"/>
      <c r="BT38" s="623"/>
      <c r="BU38" s="624"/>
      <c r="BV38" s="625">
        <v>909</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354364</v>
      </c>
      <c r="CS38" s="626"/>
      <c r="CT38" s="626"/>
      <c r="CU38" s="626"/>
      <c r="CV38" s="626"/>
      <c r="CW38" s="626"/>
      <c r="CX38" s="626"/>
      <c r="CY38" s="627"/>
      <c r="CZ38" s="630">
        <v>5.6</v>
      </c>
      <c r="DA38" s="655"/>
      <c r="DB38" s="655"/>
      <c r="DC38" s="659"/>
      <c r="DD38" s="634">
        <v>280781</v>
      </c>
      <c r="DE38" s="626"/>
      <c r="DF38" s="626"/>
      <c r="DG38" s="626"/>
      <c r="DH38" s="626"/>
      <c r="DI38" s="626"/>
      <c r="DJ38" s="626"/>
      <c r="DK38" s="627"/>
      <c r="DL38" s="634">
        <v>280628</v>
      </c>
      <c r="DM38" s="626"/>
      <c r="DN38" s="626"/>
      <c r="DO38" s="626"/>
      <c r="DP38" s="626"/>
      <c r="DQ38" s="626"/>
      <c r="DR38" s="626"/>
      <c r="DS38" s="626"/>
      <c r="DT38" s="626"/>
      <c r="DU38" s="626"/>
      <c r="DV38" s="627"/>
      <c r="DW38" s="630">
        <v>8</v>
      </c>
      <c r="DX38" s="655"/>
      <c r="DY38" s="655"/>
      <c r="DZ38" s="655"/>
      <c r="EA38" s="655"/>
      <c r="EB38" s="655"/>
      <c r="EC38" s="656"/>
    </row>
    <row r="39" spans="2:133" ht="11.25" customHeight="1" x14ac:dyDescent="0.15">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t="s">
        <v>122</v>
      </c>
      <c r="BA39" s="626"/>
      <c r="BB39" s="626"/>
      <c r="BC39" s="626"/>
      <c r="BD39" s="657"/>
      <c r="BE39" s="657"/>
      <c r="BF39" s="680"/>
      <c r="BG39" s="622" t="s">
        <v>328</v>
      </c>
      <c r="BH39" s="623"/>
      <c r="BI39" s="623"/>
      <c r="BJ39" s="623"/>
      <c r="BK39" s="623"/>
      <c r="BL39" s="623"/>
      <c r="BM39" s="623"/>
      <c r="BN39" s="623"/>
      <c r="BO39" s="623"/>
      <c r="BP39" s="623"/>
      <c r="BQ39" s="623"/>
      <c r="BR39" s="623"/>
      <c r="BS39" s="623"/>
      <c r="BT39" s="623"/>
      <c r="BU39" s="624"/>
      <c r="BV39" s="625">
        <v>1375</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319705</v>
      </c>
      <c r="CS39" s="657"/>
      <c r="CT39" s="657"/>
      <c r="CU39" s="657"/>
      <c r="CV39" s="657"/>
      <c r="CW39" s="657"/>
      <c r="CX39" s="657"/>
      <c r="CY39" s="658"/>
      <c r="CZ39" s="630">
        <v>5.0999999999999996</v>
      </c>
      <c r="DA39" s="655"/>
      <c r="DB39" s="655"/>
      <c r="DC39" s="659"/>
      <c r="DD39" s="634">
        <v>221349</v>
      </c>
      <c r="DE39" s="657"/>
      <c r="DF39" s="657"/>
      <c r="DG39" s="657"/>
      <c r="DH39" s="657"/>
      <c r="DI39" s="657"/>
      <c r="DJ39" s="657"/>
      <c r="DK39" s="658"/>
      <c r="DL39" s="634" t="s">
        <v>122</v>
      </c>
      <c r="DM39" s="657"/>
      <c r="DN39" s="657"/>
      <c r="DO39" s="657"/>
      <c r="DP39" s="657"/>
      <c r="DQ39" s="657"/>
      <c r="DR39" s="657"/>
      <c r="DS39" s="657"/>
      <c r="DT39" s="657"/>
      <c r="DU39" s="657"/>
      <c r="DV39" s="658"/>
      <c r="DW39" s="630" t="s">
        <v>122</v>
      </c>
      <c r="DX39" s="655"/>
      <c r="DY39" s="655"/>
      <c r="DZ39" s="655"/>
      <c r="EA39" s="655"/>
      <c r="EB39" s="655"/>
      <c r="EC39" s="656"/>
    </row>
    <row r="40" spans="2:133" ht="11.25" customHeight="1" x14ac:dyDescent="0.15">
      <c r="B40" s="622" t="s">
        <v>330</v>
      </c>
      <c r="C40" s="623"/>
      <c r="D40" s="623"/>
      <c r="E40" s="623"/>
      <c r="F40" s="623"/>
      <c r="G40" s="623"/>
      <c r="H40" s="623"/>
      <c r="I40" s="623"/>
      <c r="J40" s="623"/>
      <c r="K40" s="623"/>
      <c r="L40" s="623"/>
      <c r="M40" s="623"/>
      <c r="N40" s="623"/>
      <c r="O40" s="623"/>
      <c r="P40" s="623"/>
      <c r="Q40" s="624"/>
      <c r="R40" s="625">
        <v>16356</v>
      </c>
      <c r="S40" s="626"/>
      <c r="T40" s="626"/>
      <c r="U40" s="626"/>
      <c r="V40" s="626"/>
      <c r="W40" s="626"/>
      <c r="X40" s="626"/>
      <c r="Y40" s="627"/>
      <c r="Z40" s="628">
        <v>0.3</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t="s">
        <v>122</v>
      </c>
      <c r="BA40" s="626"/>
      <c r="BB40" s="626"/>
      <c r="BC40" s="626"/>
      <c r="BD40" s="657"/>
      <c r="BE40" s="657"/>
      <c r="BF40" s="680"/>
      <c r="BG40" s="673" t="s">
        <v>332</v>
      </c>
      <c r="BH40" s="674"/>
      <c r="BI40" s="674"/>
      <c r="BJ40" s="674"/>
      <c r="BK40" s="674"/>
      <c r="BL40" s="223"/>
      <c r="BM40" s="623" t="s">
        <v>333</v>
      </c>
      <c r="BN40" s="623"/>
      <c r="BO40" s="623"/>
      <c r="BP40" s="623"/>
      <c r="BQ40" s="623"/>
      <c r="BR40" s="623"/>
      <c r="BS40" s="623"/>
      <c r="BT40" s="623"/>
      <c r="BU40" s="624"/>
      <c r="BV40" s="625">
        <v>104</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t="s">
        <v>122</v>
      </c>
      <c r="CS40" s="626"/>
      <c r="CT40" s="626"/>
      <c r="CU40" s="626"/>
      <c r="CV40" s="626"/>
      <c r="CW40" s="626"/>
      <c r="CX40" s="626"/>
      <c r="CY40" s="627"/>
      <c r="CZ40" s="630" t="s">
        <v>122</v>
      </c>
      <c r="DA40" s="655"/>
      <c r="DB40" s="655"/>
      <c r="DC40" s="659"/>
      <c r="DD40" s="634" t="s">
        <v>122</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5"/>
      <c r="DY40" s="655"/>
      <c r="DZ40" s="655"/>
      <c r="EA40" s="655"/>
      <c r="EB40" s="655"/>
      <c r="EC40" s="656"/>
    </row>
    <row r="41" spans="2:133" ht="11.25" customHeight="1" x14ac:dyDescent="0.15">
      <c r="B41" s="646" t="s">
        <v>335</v>
      </c>
      <c r="C41" s="647"/>
      <c r="D41" s="647"/>
      <c r="E41" s="647"/>
      <c r="F41" s="647"/>
      <c r="G41" s="647"/>
      <c r="H41" s="647"/>
      <c r="I41" s="647"/>
      <c r="J41" s="647"/>
      <c r="K41" s="647"/>
      <c r="L41" s="647"/>
      <c r="M41" s="647"/>
      <c r="N41" s="647"/>
      <c r="O41" s="647"/>
      <c r="P41" s="647"/>
      <c r="Q41" s="648"/>
      <c r="R41" s="697">
        <v>6503908</v>
      </c>
      <c r="S41" s="698"/>
      <c r="T41" s="698"/>
      <c r="U41" s="698"/>
      <c r="V41" s="698"/>
      <c r="W41" s="698"/>
      <c r="X41" s="698"/>
      <c r="Y41" s="702"/>
      <c r="Z41" s="703">
        <v>100</v>
      </c>
      <c r="AA41" s="703"/>
      <c r="AB41" s="703"/>
      <c r="AC41" s="703"/>
      <c r="AD41" s="704">
        <v>3512443</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60627</v>
      </c>
      <c r="BA41" s="626"/>
      <c r="BB41" s="626"/>
      <c r="BC41" s="626"/>
      <c r="BD41" s="657"/>
      <c r="BE41" s="657"/>
      <c r="BF41" s="680"/>
      <c r="BG41" s="673"/>
      <c r="BH41" s="674"/>
      <c r="BI41" s="674"/>
      <c r="BJ41" s="674"/>
      <c r="BK41" s="674"/>
      <c r="BL41" s="223"/>
      <c r="BM41" s="623" t="s">
        <v>337</v>
      </c>
      <c r="BN41" s="623"/>
      <c r="BO41" s="623"/>
      <c r="BP41" s="623"/>
      <c r="BQ41" s="623"/>
      <c r="BR41" s="623"/>
      <c r="BS41" s="623"/>
      <c r="BT41" s="623"/>
      <c r="BU41" s="624"/>
      <c r="BV41" s="625" t="s">
        <v>122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57"/>
      <c r="CT41" s="657"/>
      <c r="CU41" s="657"/>
      <c r="CV41" s="657"/>
      <c r="CW41" s="657"/>
      <c r="CX41" s="657"/>
      <c r="CY41" s="658"/>
      <c r="CZ41" s="630" t="s">
        <v>122</v>
      </c>
      <c r="DA41" s="655"/>
      <c r="DB41" s="655"/>
      <c r="DC41" s="659"/>
      <c r="DD41" s="634" t="s">
        <v>122</v>
      </c>
      <c r="DE41" s="657"/>
      <c r="DF41" s="657"/>
      <c r="DG41" s="657"/>
      <c r="DH41" s="657"/>
      <c r="DI41" s="657"/>
      <c r="DJ41" s="657"/>
      <c r="DK41" s="658"/>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15">
      <c r="AQ42" s="694" t="s">
        <v>339</v>
      </c>
      <c r="AR42" s="695"/>
      <c r="AS42" s="695"/>
      <c r="AT42" s="695"/>
      <c r="AU42" s="695"/>
      <c r="AV42" s="695"/>
      <c r="AW42" s="695"/>
      <c r="AX42" s="695"/>
      <c r="AY42" s="696"/>
      <c r="AZ42" s="697">
        <v>293737</v>
      </c>
      <c r="BA42" s="698"/>
      <c r="BB42" s="698"/>
      <c r="BC42" s="698"/>
      <c r="BD42" s="684"/>
      <c r="BE42" s="684"/>
      <c r="BF42" s="686"/>
      <c r="BG42" s="675"/>
      <c r="BH42" s="676"/>
      <c r="BI42" s="676"/>
      <c r="BJ42" s="676"/>
      <c r="BK42" s="676"/>
      <c r="BL42" s="224"/>
      <c r="BM42" s="647" t="s">
        <v>340</v>
      </c>
      <c r="BN42" s="647"/>
      <c r="BO42" s="647"/>
      <c r="BP42" s="647"/>
      <c r="BQ42" s="647"/>
      <c r="BR42" s="647"/>
      <c r="BS42" s="647"/>
      <c r="BT42" s="647"/>
      <c r="BU42" s="648"/>
      <c r="BV42" s="697">
        <v>401</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579362</v>
      </c>
      <c r="CS42" s="657"/>
      <c r="CT42" s="657"/>
      <c r="CU42" s="657"/>
      <c r="CV42" s="657"/>
      <c r="CW42" s="657"/>
      <c r="CX42" s="657"/>
      <c r="CY42" s="658"/>
      <c r="CZ42" s="630">
        <v>9.1999999999999993</v>
      </c>
      <c r="DA42" s="655"/>
      <c r="DB42" s="655"/>
      <c r="DC42" s="659"/>
      <c r="DD42" s="634">
        <v>73811</v>
      </c>
      <c r="DE42" s="657"/>
      <c r="DF42" s="657"/>
      <c r="DG42" s="657"/>
      <c r="DH42" s="657"/>
      <c r="DI42" s="657"/>
      <c r="DJ42" s="657"/>
      <c r="DK42" s="658"/>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15">
      <c r="B43" s="214" t="s">
        <v>342</v>
      </c>
      <c r="CD43" s="622" t="s">
        <v>343</v>
      </c>
      <c r="CE43" s="623"/>
      <c r="CF43" s="623"/>
      <c r="CG43" s="623"/>
      <c r="CH43" s="623"/>
      <c r="CI43" s="623"/>
      <c r="CJ43" s="623"/>
      <c r="CK43" s="623"/>
      <c r="CL43" s="623"/>
      <c r="CM43" s="623"/>
      <c r="CN43" s="623"/>
      <c r="CO43" s="623"/>
      <c r="CP43" s="623"/>
      <c r="CQ43" s="624"/>
      <c r="CR43" s="625">
        <v>35325</v>
      </c>
      <c r="CS43" s="657"/>
      <c r="CT43" s="657"/>
      <c r="CU43" s="657"/>
      <c r="CV43" s="657"/>
      <c r="CW43" s="657"/>
      <c r="CX43" s="657"/>
      <c r="CY43" s="658"/>
      <c r="CZ43" s="630">
        <v>0.6</v>
      </c>
      <c r="DA43" s="655"/>
      <c r="DB43" s="655"/>
      <c r="DC43" s="659"/>
      <c r="DD43" s="634">
        <v>35325</v>
      </c>
      <c r="DE43" s="657"/>
      <c r="DF43" s="657"/>
      <c r="DG43" s="657"/>
      <c r="DH43" s="657"/>
      <c r="DI43" s="657"/>
      <c r="DJ43" s="657"/>
      <c r="DK43" s="658"/>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15">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1" t="s">
        <v>292</v>
      </c>
      <c r="CE44" s="662"/>
      <c r="CF44" s="622" t="s">
        <v>345</v>
      </c>
      <c r="CG44" s="623"/>
      <c r="CH44" s="623"/>
      <c r="CI44" s="623"/>
      <c r="CJ44" s="623"/>
      <c r="CK44" s="623"/>
      <c r="CL44" s="623"/>
      <c r="CM44" s="623"/>
      <c r="CN44" s="623"/>
      <c r="CO44" s="623"/>
      <c r="CP44" s="623"/>
      <c r="CQ44" s="624"/>
      <c r="CR44" s="625">
        <v>578848</v>
      </c>
      <c r="CS44" s="626"/>
      <c r="CT44" s="626"/>
      <c r="CU44" s="626"/>
      <c r="CV44" s="626"/>
      <c r="CW44" s="626"/>
      <c r="CX44" s="626"/>
      <c r="CY44" s="627"/>
      <c r="CZ44" s="630">
        <v>9.1999999999999993</v>
      </c>
      <c r="DA44" s="631"/>
      <c r="DB44" s="631"/>
      <c r="DC44" s="637"/>
      <c r="DD44" s="634">
        <v>73797</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15">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3"/>
      <c r="CE45" s="664"/>
      <c r="CF45" s="622" t="s">
        <v>347</v>
      </c>
      <c r="CG45" s="623"/>
      <c r="CH45" s="623"/>
      <c r="CI45" s="623"/>
      <c r="CJ45" s="623"/>
      <c r="CK45" s="623"/>
      <c r="CL45" s="623"/>
      <c r="CM45" s="623"/>
      <c r="CN45" s="623"/>
      <c r="CO45" s="623"/>
      <c r="CP45" s="623"/>
      <c r="CQ45" s="624"/>
      <c r="CR45" s="625">
        <v>165787</v>
      </c>
      <c r="CS45" s="657"/>
      <c r="CT45" s="657"/>
      <c r="CU45" s="657"/>
      <c r="CV45" s="657"/>
      <c r="CW45" s="657"/>
      <c r="CX45" s="657"/>
      <c r="CY45" s="658"/>
      <c r="CZ45" s="630">
        <v>2.6</v>
      </c>
      <c r="DA45" s="655"/>
      <c r="DB45" s="655"/>
      <c r="DC45" s="659"/>
      <c r="DD45" s="634">
        <v>10098</v>
      </c>
      <c r="DE45" s="657"/>
      <c r="DF45" s="657"/>
      <c r="DG45" s="657"/>
      <c r="DH45" s="657"/>
      <c r="DI45" s="657"/>
      <c r="DJ45" s="657"/>
      <c r="DK45" s="658"/>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15">
      <c r="B46" s="225"/>
      <c r="CD46" s="663"/>
      <c r="CE46" s="664"/>
      <c r="CF46" s="622" t="s">
        <v>348</v>
      </c>
      <c r="CG46" s="623"/>
      <c r="CH46" s="623"/>
      <c r="CI46" s="623"/>
      <c r="CJ46" s="623"/>
      <c r="CK46" s="623"/>
      <c r="CL46" s="623"/>
      <c r="CM46" s="623"/>
      <c r="CN46" s="623"/>
      <c r="CO46" s="623"/>
      <c r="CP46" s="623"/>
      <c r="CQ46" s="624"/>
      <c r="CR46" s="625">
        <v>387398</v>
      </c>
      <c r="CS46" s="626"/>
      <c r="CT46" s="626"/>
      <c r="CU46" s="626"/>
      <c r="CV46" s="626"/>
      <c r="CW46" s="626"/>
      <c r="CX46" s="626"/>
      <c r="CY46" s="627"/>
      <c r="CZ46" s="630">
        <v>6.2</v>
      </c>
      <c r="DA46" s="631"/>
      <c r="DB46" s="631"/>
      <c r="DC46" s="637"/>
      <c r="DD46" s="634">
        <v>63120</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15">
      <c r="B47" s="225"/>
      <c r="CD47" s="663"/>
      <c r="CE47" s="664"/>
      <c r="CF47" s="622" t="s">
        <v>349</v>
      </c>
      <c r="CG47" s="623"/>
      <c r="CH47" s="623"/>
      <c r="CI47" s="623"/>
      <c r="CJ47" s="623"/>
      <c r="CK47" s="623"/>
      <c r="CL47" s="623"/>
      <c r="CM47" s="623"/>
      <c r="CN47" s="623"/>
      <c r="CO47" s="623"/>
      <c r="CP47" s="623"/>
      <c r="CQ47" s="624"/>
      <c r="CR47" s="625">
        <v>514</v>
      </c>
      <c r="CS47" s="657"/>
      <c r="CT47" s="657"/>
      <c r="CU47" s="657"/>
      <c r="CV47" s="657"/>
      <c r="CW47" s="657"/>
      <c r="CX47" s="657"/>
      <c r="CY47" s="658"/>
      <c r="CZ47" s="630">
        <v>0</v>
      </c>
      <c r="DA47" s="655"/>
      <c r="DB47" s="655"/>
      <c r="DC47" s="659"/>
      <c r="DD47" s="634">
        <v>14</v>
      </c>
      <c r="DE47" s="657"/>
      <c r="DF47" s="657"/>
      <c r="DG47" s="657"/>
      <c r="DH47" s="657"/>
      <c r="DI47" s="657"/>
      <c r="DJ47" s="657"/>
      <c r="DK47" s="658"/>
      <c r="DL47" s="708"/>
      <c r="DM47" s="709"/>
      <c r="DN47" s="709"/>
      <c r="DO47" s="709"/>
      <c r="DP47" s="709"/>
      <c r="DQ47" s="709"/>
      <c r="DR47" s="709"/>
      <c r="DS47" s="709"/>
      <c r="DT47" s="709"/>
      <c r="DU47" s="709"/>
      <c r="DV47" s="710"/>
      <c r="DW47" s="699"/>
      <c r="DX47" s="700"/>
      <c r="DY47" s="700"/>
      <c r="DZ47" s="700"/>
      <c r="EA47" s="700"/>
      <c r="EB47" s="700"/>
      <c r="EC47" s="701"/>
    </row>
    <row r="48" spans="2:133" x14ac:dyDescent="0.15">
      <c r="B48" s="225"/>
      <c r="CD48" s="665"/>
      <c r="CE48" s="666"/>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15">
      <c r="B49" s="225"/>
      <c r="CD49" s="646" t="s">
        <v>351</v>
      </c>
      <c r="CE49" s="647"/>
      <c r="CF49" s="647"/>
      <c r="CG49" s="647"/>
      <c r="CH49" s="647"/>
      <c r="CI49" s="647"/>
      <c r="CJ49" s="647"/>
      <c r="CK49" s="647"/>
      <c r="CL49" s="647"/>
      <c r="CM49" s="647"/>
      <c r="CN49" s="647"/>
      <c r="CO49" s="647"/>
      <c r="CP49" s="647"/>
      <c r="CQ49" s="648"/>
      <c r="CR49" s="697">
        <v>6278094</v>
      </c>
      <c r="CS49" s="684"/>
      <c r="CT49" s="684"/>
      <c r="CU49" s="684"/>
      <c r="CV49" s="684"/>
      <c r="CW49" s="684"/>
      <c r="CX49" s="684"/>
      <c r="CY49" s="713"/>
      <c r="CZ49" s="705">
        <v>100</v>
      </c>
      <c r="DA49" s="714"/>
      <c r="DB49" s="714"/>
      <c r="DC49" s="715"/>
      <c r="DD49" s="716">
        <v>3945259</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d5u1OGPD9ylCjppkbOBnxRCnQcfWl3LZgNwRA9X1qQNd58CEpst5S6jkpF2ANpJlsTTX71zNem3Bc4NYDAiMFQ==" saltValue="jsKoujCe5177Ts6cLeJd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3" t="s">
        <v>352</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4" t="s">
        <v>353</v>
      </c>
      <c r="DK2" s="725"/>
      <c r="DL2" s="725"/>
      <c r="DM2" s="725"/>
      <c r="DN2" s="725"/>
      <c r="DO2" s="726"/>
      <c r="DP2" s="228"/>
      <c r="DQ2" s="724" t="s">
        <v>354</v>
      </c>
      <c r="DR2" s="725"/>
      <c r="DS2" s="725"/>
      <c r="DT2" s="725"/>
      <c r="DU2" s="725"/>
      <c r="DV2" s="725"/>
      <c r="DW2" s="725"/>
      <c r="DX2" s="725"/>
      <c r="DY2" s="725"/>
      <c r="DZ2" s="72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7" t="s">
        <v>355</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32"/>
      <c r="BA4" s="232"/>
      <c r="BB4" s="232"/>
      <c r="BC4" s="232"/>
      <c r="BD4" s="232"/>
      <c r="BE4" s="233"/>
      <c r="BF4" s="233"/>
      <c r="BG4" s="233"/>
      <c r="BH4" s="233"/>
      <c r="BI4" s="233"/>
      <c r="BJ4" s="233"/>
      <c r="BK4" s="233"/>
      <c r="BL4" s="233"/>
      <c r="BM4" s="233"/>
      <c r="BN4" s="233"/>
      <c r="BO4" s="233"/>
      <c r="BP4" s="233"/>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4"/>
    </row>
    <row r="5" spans="1:131" s="235" customFormat="1" ht="26.25" customHeight="1" x14ac:dyDescent="0.15">
      <c r="A5" s="729" t="s">
        <v>357</v>
      </c>
      <c r="B5" s="730"/>
      <c r="C5" s="730"/>
      <c r="D5" s="730"/>
      <c r="E5" s="730"/>
      <c r="F5" s="730"/>
      <c r="G5" s="730"/>
      <c r="H5" s="730"/>
      <c r="I5" s="730"/>
      <c r="J5" s="730"/>
      <c r="K5" s="730"/>
      <c r="L5" s="730"/>
      <c r="M5" s="730"/>
      <c r="N5" s="730"/>
      <c r="O5" s="730"/>
      <c r="P5" s="731"/>
      <c r="Q5" s="735" t="s">
        <v>358</v>
      </c>
      <c r="R5" s="736"/>
      <c r="S5" s="736"/>
      <c r="T5" s="736"/>
      <c r="U5" s="737"/>
      <c r="V5" s="735" t="s">
        <v>359</v>
      </c>
      <c r="W5" s="736"/>
      <c r="X5" s="736"/>
      <c r="Y5" s="736"/>
      <c r="Z5" s="737"/>
      <c r="AA5" s="735" t="s">
        <v>360</v>
      </c>
      <c r="AB5" s="736"/>
      <c r="AC5" s="736"/>
      <c r="AD5" s="736"/>
      <c r="AE5" s="736"/>
      <c r="AF5" s="741" t="s">
        <v>361</v>
      </c>
      <c r="AG5" s="736"/>
      <c r="AH5" s="736"/>
      <c r="AI5" s="736"/>
      <c r="AJ5" s="742"/>
      <c r="AK5" s="736" t="s">
        <v>362</v>
      </c>
      <c r="AL5" s="736"/>
      <c r="AM5" s="736"/>
      <c r="AN5" s="736"/>
      <c r="AO5" s="737"/>
      <c r="AP5" s="735" t="s">
        <v>363</v>
      </c>
      <c r="AQ5" s="736"/>
      <c r="AR5" s="736"/>
      <c r="AS5" s="736"/>
      <c r="AT5" s="737"/>
      <c r="AU5" s="735" t="s">
        <v>364</v>
      </c>
      <c r="AV5" s="736"/>
      <c r="AW5" s="736"/>
      <c r="AX5" s="736"/>
      <c r="AY5" s="742"/>
      <c r="AZ5" s="232"/>
      <c r="BA5" s="232"/>
      <c r="BB5" s="232"/>
      <c r="BC5" s="232"/>
      <c r="BD5" s="232"/>
      <c r="BE5" s="233"/>
      <c r="BF5" s="233"/>
      <c r="BG5" s="233"/>
      <c r="BH5" s="233"/>
      <c r="BI5" s="233"/>
      <c r="BJ5" s="233"/>
      <c r="BK5" s="233"/>
      <c r="BL5" s="233"/>
      <c r="BM5" s="233"/>
      <c r="BN5" s="233"/>
      <c r="BO5" s="233"/>
      <c r="BP5" s="233"/>
      <c r="BQ5" s="729" t="s">
        <v>365</v>
      </c>
      <c r="BR5" s="730"/>
      <c r="BS5" s="730"/>
      <c r="BT5" s="730"/>
      <c r="BU5" s="730"/>
      <c r="BV5" s="730"/>
      <c r="BW5" s="730"/>
      <c r="BX5" s="730"/>
      <c r="BY5" s="730"/>
      <c r="BZ5" s="730"/>
      <c r="CA5" s="730"/>
      <c r="CB5" s="730"/>
      <c r="CC5" s="730"/>
      <c r="CD5" s="730"/>
      <c r="CE5" s="730"/>
      <c r="CF5" s="730"/>
      <c r="CG5" s="731"/>
      <c r="CH5" s="735" t="s">
        <v>366</v>
      </c>
      <c r="CI5" s="736"/>
      <c r="CJ5" s="736"/>
      <c r="CK5" s="736"/>
      <c r="CL5" s="737"/>
      <c r="CM5" s="735" t="s">
        <v>367</v>
      </c>
      <c r="CN5" s="736"/>
      <c r="CO5" s="736"/>
      <c r="CP5" s="736"/>
      <c r="CQ5" s="737"/>
      <c r="CR5" s="735" t="s">
        <v>368</v>
      </c>
      <c r="CS5" s="736"/>
      <c r="CT5" s="736"/>
      <c r="CU5" s="736"/>
      <c r="CV5" s="737"/>
      <c r="CW5" s="735" t="s">
        <v>369</v>
      </c>
      <c r="CX5" s="736"/>
      <c r="CY5" s="736"/>
      <c r="CZ5" s="736"/>
      <c r="DA5" s="737"/>
      <c r="DB5" s="735" t="s">
        <v>370</v>
      </c>
      <c r="DC5" s="736"/>
      <c r="DD5" s="736"/>
      <c r="DE5" s="736"/>
      <c r="DF5" s="737"/>
      <c r="DG5" s="765" t="s">
        <v>371</v>
      </c>
      <c r="DH5" s="766"/>
      <c r="DI5" s="766"/>
      <c r="DJ5" s="766"/>
      <c r="DK5" s="767"/>
      <c r="DL5" s="765" t="s">
        <v>372</v>
      </c>
      <c r="DM5" s="766"/>
      <c r="DN5" s="766"/>
      <c r="DO5" s="766"/>
      <c r="DP5" s="767"/>
      <c r="DQ5" s="735" t="s">
        <v>373</v>
      </c>
      <c r="DR5" s="736"/>
      <c r="DS5" s="736"/>
      <c r="DT5" s="736"/>
      <c r="DU5" s="737"/>
      <c r="DV5" s="735" t="s">
        <v>364</v>
      </c>
      <c r="DW5" s="736"/>
      <c r="DX5" s="736"/>
      <c r="DY5" s="736"/>
      <c r="DZ5" s="742"/>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34"/>
    </row>
    <row r="7" spans="1:131" s="235" customFormat="1" ht="26.25" customHeight="1" thickTop="1" x14ac:dyDescent="0.15">
      <c r="A7" s="236">
        <v>1</v>
      </c>
      <c r="B7" s="751" t="s">
        <v>374</v>
      </c>
      <c r="C7" s="752"/>
      <c r="D7" s="752"/>
      <c r="E7" s="752"/>
      <c r="F7" s="752"/>
      <c r="G7" s="752"/>
      <c r="H7" s="752"/>
      <c r="I7" s="752"/>
      <c r="J7" s="752"/>
      <c r="K7" s="752"/>
      <c r="L7" s="752"/>
      <c r="M7" s="752"/>
      <c r="N7" s="752"/>
      <c r="O7" s="752"/>
      <c r="P7" s="753"/>
      <c r="Q7" s="754">
        <v>6502</v>
      </c>
      <c r="R7" s="755"/>
      <c r="S7" s="755"/>
      <c r="T7" s="755"/>
      <c r="U7" s="755"/>
      <c r="V7" s="755">
        <v>6278</v>
      </c>
      <c r="W7" s="755"/>
      <c r="X7" s="755"/>
      <c r="Y7" s="755"/>
      <c r="Z7" s="755"/>
      <c r="AA7" s="755">
        <v>224</v>
      </c>
      <c r="AB7" s="755"/>
      <c r="AC7" s="755"/>
      <c r="AD7" s="755"/>
      <c r="AE7" s="756"/>
      <c r="AF7" s="757">
        <v>218</v>
      </c>
      <c r="AG7" s="758"/>
      <c r="AH7" s="758"/>
      <c r="AI7" s="758"/>
      <c r="AJ7" s="759"/>
      <c r="AK7" s="760">
        <v>15</v>
      </c>
      <c r="AL7" s="761"/>
      <c r="AM7" s="761"/>
      <c r="AN7" s="761"/>
      <c r="AO7" s="761"/>
      <c r="AP7" s="761">
        <v>5605</v>
      </c>
      <c r="AQ7" s="761"/>
      <c r="AR7" s="761"/>
      <c r="AS7" s="761"/>
      <c r="AT7" s="761"/>
      <c r="AU7" s="762"/>
      <c r="AV7" s="762"/>
      <c r="AW7" s="762"/>
      <c r="AX7" s="762"/>
      <c r="AY7" s="763"/>
      <c r="AZ7" s="232"/>
      <c r="BA7" s="232"/>
      <c r="BB7" s="232"/>
      <c r="BC7" s="232"/>
      <c r="BD7" s="232"/>
      <c r="BE7" s="233"/>
      <c r="BF7" s="233"/>
      <c r="BG7" s="233"/>
      <c r="BH7" s="233"/>
      <c r="BI7" s="233"/>
      <c r="BJ7" s="233"/>
      <c r="BK7" s="233"/>
      <c r="BL7" s="233"/>
      <c r="BM7" s="233"/>
      <c r="BN7" s="233"/>
      <c r="BO7" s="233"/>
      <c r="BP7" s="233"/>
      <c r="BQ7" s="236">
        <v>1</v>
      </c>
      <c r="BR7" s="237"/>
      <c r="BS7" s="748" t="s">
        <v>554</v>
      </c>
      <c r="BT7" s="749"/>
      <c r="BU7" s="749"/>
      <c r="BV7" s="749"/>
      <c r="BW7" s="749"/>
      <c r="BX7" s="749"/>
      <c r="BY7" s="749"/>
      <c r="BZ7" s="749"/>
      <c r="CA7" s="749"/>
      <c r="CB7" s="749"/>
      <c r="CC7" s="749"/>
      <c r="CD7" s="749"/>
      <c r="CE7" s="749"/>
      <c r="CF7" s="749"/>
      <c r="CG7" s="764"/>
      <c r="CH7" s="745">
        <v>5</v>
      </c>
      <c r="CI7" s="746"/>
      <c r="CJ7" s="746"/>
      <c r="CK7" s="746"/>
      <c r="CL7" s="747"/>
      <c r="CM7" s="745">
        <v>188</v>
      </c>
      <c r="CN7" s="746"/>
      <c r="CO7" s="746"/>
      <c r="CP7" s="746"/>
      <c r="CQ7" s="747"/>
      <c r="CR7" s="745">
        <v>3</v>
      </c>
      <c r="CS7" s="746"/>
      <c r="CT7" s="746"/>
      <c r="CU7" s="746"/>
      <c r="CV7" s="747"/>
      <c r="CW7" s="745" t="s">
        <v>556</v>
      </c>
      <c r="CX7" s="746"/>
      <c r="CY7" s="746"/>
      <c r="CZ7" s="746"/>
      <c r="DA7" s="747"/>
      <c r="DB7" s="745">
        <v>45</v>
      </c>
      <c r="DC7" s="746"/>
      <c r="DD7" s="746"/>
      <c r="DE7" s="746"/>
      <c r="DF7" s="747"/>
      <c r="DG7" s="745" t="s">
        <v>556</v>
      </c>
      <c r="DH7" s="746"/>
      <c r="DI7" s="746"/>
      <c r="DJ7" s="746"/>
      <c r="DK7" s="747"/>
      <c r="DL7" s="745" t="s">
        <v>556</v>
      </c>
      <c r="DM7" s="746"/>
      <c r="DN7" s="746"/>
      <c r="DO7" s="746"/>
      <c r="DP7" s="747"/>
      <c r="DQ7" s="745" t="s">
        <v>556</v>
      </c>
      <c r="DR7" s="746"/>
      <c r="DS7" s="746"/>
      <c r="DT7" s="746"/>
      <c r="DU7" s="747"/>
      <c r="DV7" s="748"/>
      <c r="DW7" s="749"/>
      <c r="DX7" s="749"/>
      <c r="DY7" s="749"/>
      <c r="DZ7" s="750"/>
      <c r="EA7" s="234"/>
    </row>
    <row r="8" spans="1:131" s="235" customFormat="1" ht="26.25" customHeight="1" x14ac:dyDescent="0.15">
      <c r="A8" s="238">
        <v>2</v>
      </c>
      <c r="B8" s="782" t="s">
        <v>375</v>
      </c>
      <c r="C8" s="783"/>
      <c r="D8" s="783"/>
      <c r="E8" s="783"/>
      <c r="F8" s="783"/>
      <c r="G8" s="783"/>
      <c r="H8" s="783"/>
      <c r="I8" s="783"/>
      <c r="J8" s="783"/>
      <c r="K8" s="783"/>
      <c r="L8" s="783"/>
      <c r="M8" s="783"/>
      <c r="N8" s="783"/>
      <c r="O8" s="783"/>
      <c r="P8" s="784"/>
      <c r="Q8" s="785">
        <v>2</v>
      </c>
      <c r="R8" s="786"/>
      <c r="S8" s="786"/>
      <c r="T8" s="786"/>
      <c r="U8" s="786"/>
      <c r="V8" s="786">
        <v>0</v>
      </c>
      <c r="W8" s="786"/>
      <c r="X8" s="786"/>
      <c r="Y8" s="786"/>
      <c r="Z8" s="786"/>
      <c r="AA8" s="786">
        <v>2</v>
      </c>
      <c r="AB8" s="786"/>
      <c r="AC8" s="786"/>
      <c r="AD8" s="786"/>
      <c r="AE8" s="787"/>
      <c r="AF8" s="788">
        <v>2</v>
      </c>
      <c r="AG8" s="789"/>
      <c r="AH8" s="789"/>
      <c r="AI8" s="789"/>
      <c r="AJ8" s="790"/>
      <c r="AK8" s="771" t="s">
        <v>551</v>
      </c>
      <c r="AL8" s="772"/>
      <c r="AM8" s="772"/>
      <c r="AN8" s="772"/>
      <c r="AO8" s="772"/>
      <c r="AP8" s="772" t="s">
        <v>551</v>
      </c>
      <c r="AQ8" s="772"/>
      <c r="AR8" s="772"/>
      <c r="AS8" s="772"/>
      <c r="AT8" s="772"/>
      <c r="AU8" s="773"/>
      <c r="AV8" s="773"/>
      <c r="AW8" s="773"/>
      <c r="AX8" s="773"/>
      <c r="AY8" s="774"/>
      <c r="AZ8" s="232"/>
      <c r="BA8" s="232"/>
      <c r="BB8" s="232"/>
      <c r="BC8" s="232"/>
      <c r="BD8" s="232"/>
      <c r="BE8" s="233"/>
      <c r="BF8" s="233"/>
      <c r="BG8" s="233"/>
      <c r="BH8" s="233"/>
      <c r="BI8" s="233"/>
      <c r="BJ8" s="233"/>
      <c r="BK8" s="233"/>
      <c r="BL8" s="233"/>
      <c r="BM8" s="233"/>
      <c r="BN8" s="233"/>
      <c r="BO8" s="233"/>
      <c r="BP8" s="233"/>
      <c r="BQ8" s="238">
        <v>2</v>
      </c>
      <c r="BR8" s="239"/>
      <c r="BS8" s="775" t="s">
        <v>555</v>
      </c>
      <c r="BT8" s="776"/>
      <c r="BU8" s="776"/>
      <c r="BV8" s="776"/>
      <c r="BW8" s="776"/>
      <c r="BX8" s="776"/>
      <c r="BY8" s="776"/>
      <c r="BZ8" s="776"/>
      <c r="CA8" s="776"/>
      <c r="CB8" s="776"/>
      <c r="CC8" s="776"/>
      <c r="CD8" s="776"/>
      <c r="CE8" s="776"/>
      <c r="CF8" s="776"/>
      <c r="CG8" s="777"/>
      <c r="CH8" s="778">
        <v>28</v>
      </c>
      <c r="CI8" s="779"/>
      <c r="CJ8" s="779"/>
      <c r="CK8" s="779"/>
      <c r="CL8" s="780"/>
      <c r="CM8" s="778">
        <v>554</v>
      </c>
      <c r="CN8" s="779"/>
      <c r="CO8" s="779"/>
      <c r="CP8" s="779"/>
      <c r="CQ8" s="780"/>
      <c r="CR8" s="778">
        <v>90</v>
      </c>
      <c r="CS8" s="779"/>
      <c r="CT8" s="779"/>
      <c r="CU8" s="779"/>
      <c r="CV8" s="780"/>
      <c r="CW8" s="778" t="s">
        <v>556</v>
      </c>
      <c r="CX8" s="779"/>
      <c r="CY8" s="779"/>
      <c r="CZ8" s="779"/>
      <c r="DA8" s="780"/>
      <c r="DB8" s="778" t="s">
        <v>556</v>
      </c>
      <c r="DC8" s="779"/>
      <c r="DD8" s="779"/>
      <c r="DE8" s="779"/>
      <c r="DF8" s="780"/>
      <c r="DG8" s="778" t="s">
        <v>556</v>
      </c>
      <c r="DH8" s="779"/>
      <c r="DI8" s="779"/>
      <c r="DJ8" s="779"/>
      <c r="DK8" s="780"/>
      <c r="DL8" s="778" t="s">
        <v>556</v>
      </c>
      <c r="DM8" s="779"/>
      <c r="DN8" s="779"/>
      <c r="DO8" s="779"/>
      <c r="DP8" s="780"/>
      <c r="DQ8" s="778" t="s">
        <v>556</v>
      </c>
      <c r="DR8" s="779"/>
      <c r="DS8" s="779"/>
      <c r="DT8" s="779"/>
      <c r="DU8" s="780"/>
      <c r="DV8" s="775"/>
      <c r="DW8" s="776"/>
      <c r="DX8" s="776"/>
      <c r="DY8" s="776"/>
      <c r="DZ8" s="781"/>
      <c r="EA8" s="234"/>
    </row>
    <row r="9" spans="1:131" s="235" customFormat="1" ht="26.25" customHeight="1" x14ac:dyDescent="0.15">
      <c r="A9" s="238">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1"/>
      <c r="AL9" s="772"/>
      <c r="AM9" s="772"/>
      <c r="AN9" s="772"/>
      <c r="AO9" s="772"/>
      <c r="AP9" s="772"/>
      <c r="AQ9" s="772"/>
      <c r="AR9" s="772"/>
      <c r="AS9" s="772"/>
      <c r="AT9" s="772"/>
      <c r="AU9" s="773"/>
      <c r="AV9" s="773"/>
      <c r="AW9" s="773"/>
      <c r="AX9" s="773"/>
      <c r="AY9" s="774"/>
      <c r="AZ9" s="232"/>
      <c r="BA9" s="232"/>
      <c r="BB9" s="232"/>
      <c r="BC9" s="232"/>
      <c r="BD9" s="232"/>
      <c r="BE9" s="233"/>
      <c r="BF9" s="233"/>
      <c r="BG9" s="233"/>
      <c r="BH9" s="233"/>
      <c r="BI9" s="233"/>
      <c r="BJ9" s="233"/>
      <c r="BK9" s="233"/>
      <c r="BL9" s="233"/>
      <c r="BM9" s="233"/>
      <c r="BN9" s="233"/>
      <c r="BO9" s="233"/>
      <c r="BP9" s="233"/>
      <c r="BQ9" s="238">
        <v>3</v>
      </c>
      <c r="BR9" s="239"/>
      <c r="BS9" s="775"/>
      <c r="BT9" s="776"/>
      <c r="BU9" s="776"/>
      <c r="BV9" s="776"/>
      <c r="BW9" s="776"/>
      <c r="BX9" s="776"/>
      <c r="BY9" s="776"/>
      <c r="BZ9" s="776"/>
      <c r="CA9" s="776"/>
      <c r="CB9" s="776"/>
      <c r="CC9" s="776"/>
      <c r="CD9" s="776"/>
      <c r="CE9" s="776"/>
      <c r="CF9" s="776"/>
      <c r="CG9" s="777"/>
      <c r="CH9" s="778"/>
      <c r="CI9" s="779"/>
      <c r="CJ9" s="779"/>
      <c r="CK9" s="779"/>
      <c r="CL9" s="780"/>
      <c r="CM9" s="778"/>
      <c r="CN9" s="779"/>
      <c r="CO9" s="779"/>
      <c r="CP9" s="779"/>
      <c r="CQ9" s="780"/>
      <c r="CR9" s="778"/>
      <c r="CS9" s="779"/>
      <c r="CT9" s="779"/>
      <c r="CU9" s="779"/>
      <c r="CV9" s="780"/>
      <c r="CW9" s="778"/>
      <c r="CX9" s="779"/>
      <c r="CY9" s="779"/>
      <c r="CZ9" s="779"/>
      <c r="DA9" s="780"/>
      <c r="DB9" s="778"/>
      <c r="DC9" s="779"/>
      <c r="DD9" s="779"/>
      <c r="DE9" s="779"/>
      <c r="DF9" s="780"/>
      <c r="DG9" s="778"/>
      <c r="DH9" s="779"/>
      <c r="DI9" s="779"/>
      <c r="DJ9" s="779"/>
      <c r="DK9" s="780"/>
      <c r="DL9" s="778"/>
      <c r="DM9" s="779"/>
      <c r="DN9" s="779"/>
      <c r="DO9" s="779"/>
      <c r="DP9" s="780"/>
      <c r="DQ9" s="778"/>
      <c r="DR9" s="779"/>
      <c r="DS9" s="779"/>
      <c r="DT9" s="779"/>
      <c r="DU9" s="780"/>
      <c r="DV9" s="775"/>
      <c r="DW9" s="776"/>
      <c r="DX9" s="776"/>
      <c r="DY9" s="776"/>
      <c r="DZ9" s="781"/>
      <c r="EA9" s="234"/>
    </row>
    <row r="10" spans="1:131" s="235" customFormat="1" ht="26.25" customHeight="1" x14ac:dyDescent="0.15">
      <c r="A10" s="238">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32"/>
      <c r="BA10" s="232"/>
      <c r="BB10" s="232"/>
      <c r="BC10" s="232"/>
      <c r="BD10" s="232"/>
      <c r="BE10" s="233"/>
      <c r="BF10" s="233"/>
      <c r="BG10" s="233"/>
      <c r="BH10" s="233"/>
      <c r="BI10" s="233"/>
      <c r="BJ10" s="233"/>
      <c r="BK10" s="233"/>
      <c r="BL10" s="233"/>
      <c r="BM10" s="233"/>
      <c r="BN10" s="233"/>
      <c r="BO10" s="233"/>
      <c r="BP10" s="233"/>
      <c r="BQ10" s="238">
        <v>4</v>
      </c>
      <c r="BR10" s="239"/>
      <c r="BS10" s="775"/>
      <c r="BT10" s="776"/>
      <c r="BU10" s="776"/>
      <c r="BV10" s="776"/>
      <c r="BW10" s="776"/>
      <c r="BX10" s="776"/>
      <c r="BY10" s="776"/>
      <c r="BZ10" s="776"/>
      <c r="CA10" s="776"/>
      <c r="CB10" s="776"/>
      <c r="CC10" s="776"/>
      <c r="CD10" s="776"/>
      <c r="CE10" s="776"/>
      <c r="CF10" s="776"/>
      <c r="CG10" s="777"/>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75"/>
      <c r="DW10" s="776"/>
      <c r="DX10" s="776"/>
      <c r="DY10" s="776"/>
      <c r="DZ10" s="781"/>
      <c r="EA10" s="234"/>
    </row>
    <row r="11" spans="1:131" s="235" customFormat="1" ht="26.25" customHeight="1" x14ac:dyDescent="0.15">
      <c r="A11" s="238">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32"/>
      <c r="BA11" s="232"/>
      <c r="BB11" s="232"/>
      <c r="BC11" s="232"/>
      <c r="BD11" s="232"/>
      <c r="BE11" s="233"/>
      <c r="BF11" s="233"/>
      <c r="BG11" s="233"/>
      <c r="BH11" s="233"/>
      <c r="BI11" s="233"/>
      <c r="BJ11" s="233"/>
      <c r="BK11" s="233"/>
      <c r="BL11" s="233"/>
      <c r="BM11" s="233"/>
      <c r="BN11" s="233"/>
      <c r="BO11" s="233"/>
      <c r="BP11" s="233"/>
      <c r="BQ11" s="238">
        <v>5</v>
      </c>
      <c r="BR11" s="239"/>
      <c r="BS11" s="775"/>
      <c r="BT11" s="776"/>
      <c r="BU11" s="776"/>
      <c r="BV11" s="776"/>
      <c r="BW11" s="776"/>
      <c r="BX11" s="776"/>
      <c r="BY11" s="776"/>
      <c r="BZ11" s="776"/>
      <c r="CA11" s="776"/>
      <c r="CB11" s="776"/>
      <c r="CC11" s="776"/>
      <c r="CD11" s="776"/>
      <c r="CE11" s="776"/>
      <c r="CF11" s="776"/>
      <c r="CG11" s="777"/>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75"/>
      <c r="DW11" s="776"/>
      <c r="DX11" s="776"/>
      <c r="DY11" s="776"/>
      <c r="DZ11" s="781"/>
      <c r="EA11" s="234"/>
    </row>
    <row r="12" spans="1:131" s="235" customFormat="1" ht="26.25" customHeight="1" x14ac:dyDescent="0.15">
      <c r="A12" s="238">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32"/>
      <c r="BA12" s="232"/>
      <c r="BB12" s="232"/>
      <c r="BC12" s="232"/>
      <c r="BD12" s="232"/>
      <c r="BE12" s="233"/>
      <c r="BF12" s="233"/>
      <c r="BG12" s="233"/>
      <c r="BH12" s="233"/>
      <c r="BI12" s="233"/>
      <c r="BJ12" s="233"/>
      <c r="BK12" s="233"/>
      <c r="BL12" s="233"/>
      <c r="BM12" s="233"/>
      <c r="BN12" s="233"/>
      <c r="BO12" s="233"/>
      <c r="BP12" s="233"/>
      <c r="BQ12" s="238">
        <v>6</v>
      </c>
      <c r="BR12" s="239"/>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34"/>
    </row>
    <row r="13" spans="1:131" s="235" customFormat="1" ht="26.25" customHeight="1" x14ac:dyDescent="0.15">
      <c r="A13" s="238">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32"/>
      <c r="BA13" s="232"/>
      <c r="BB13" s="232"/>
      <c r="BC13" s="232"/>
      <c r="BD13" s="232"/>
      <c r="BE13" s="233"/>
      <c r="BF13" s="233"/>
      <c r="BG13" s="233"/>
      <c r="BH13" s="233"/>
      <c r="BI13" s="233"/>
      <c r="BJ13" s="233"/>
      <c r="BK13" s="233"/>
      <c r="BL13" s="233"/>
      <c r="BM13" s="233"/>
      <c r="BN13" s="233"/>
      <c r="BO13" s="233"/>
      <c r="BP13" s="233"/>
      <c r="BQ13" s="238">
        <v>7</v>
      </c>
      <c r="BR13" s="239"/>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34"/>
    </row>
    <row r="14" spans="1:131" s="235" customFormat="1" ht="26.25" customHeight="1" x14ac:dyDescent="0.15">
      <c r="A14" s="238">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32"/>
      <c r="BA14" s="232"/>
      <c r="BB14" s="232"/>
      <c r="BC14" s="232"/>
      <c r="BD14" s="232"/>
      <c r="BE14" s="233"/>
      <c r="BF14" s="233"/>
      <c r="BG14" s="233"/>
      <c r="BH14" s="233"/>
      <c r="BI14" s="233"/>
      <c r="BJ14" s="233"/>
      <c r="BK14" s="233"/>
      <c r="BL14" s="233"/>
      <c r="BM14" s="233"/>
      <c r="BN14" s="233"/>
      <c r="BO14" s="233"/>
      <c r="BP14" s="233"/>
      <c r="BQ14" s="238">
        <v>8</v>
      </c>
      <c r="BR14" s="239"/>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34"/>
    </row>
    <row r="15" spans="1:131" s="235" customFormat="1" ht="26.25" customHeight="1" x14ac:dyDescent="0.15">
      <c r="A15" s="238">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32"/>
      <c r="BA15" s="232"/>
      <c r="BB15" s="232"/>
      <c r="BC15" s="232"/>
      <c r="BD15" s="232"/>
      <c r="BE15" s="233"/>
      <c r="BF15" s="233"/>
      <c r="BG15" s="233"/>
      <c r="BH15" s="233"/>
      <c r="BI15" s="233"/>
      <c r="BJ15" s="233"/>
      <c r="BK15" s="233"/>
      <c r="BL15" s="233"/>
      <c r="BM15" s="233"/>
      <c r="BN15" s="233"/>
      <c r="BO15" s="233"/>
      <c r="BP15" s="233"/>
      <c r="BQ15" s="238">
        <v>9</v>
      </c>
      <c r="BR15" s="239"/>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34"/>
    </row>
    <row r="16" spans="1:131" s="235" customFormat="1" ht="26.25" customHeight="1" x14ac:dyDescent="0.15">
      <c r="A16" s="238">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32"/>
      <c r="BA16" s="232"/>
      <c r="BB16" s="232"/>
      <c r="BC16" s="232"/>
      <c r="BD16" s="232"/>
      <c r="BE16" s="233"/>
      <c r="BF16" s="233"/>
      <c r="BG16" s="233"/>
      <c r="BH16" s="233"/>
      <c r="BI16" s="233"/>
      <c r="BJ16" s="233"/>
      <c r="BK16" s="233"/>
      <c r="BL16" s="233"/>
      <c r="BM16" s="233"/>
      <c r="BN16" s="233"/>
      <c r="BO16" s="233"/>
      <c r="BP16" s="233"/>
      <c r="BQ16" s="238">
        <v>10</v>
      </c>
      <c r="BR16" s="239"/>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34"/>
    </row>
    <row r="17" spans="1:131" s="235" customFormat="1" ht="26.25" customHeight="1" x14ac:dyDescent="0.15">
      <c r="A17" s="238">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32"/>
      <c r="BA17" s="232"/>
      <c r="BB17" s="232"/>
      <c r="BC17" s="232"/>
      <c r="BD17" s="232"/>
      <c r="BE17" s="233"/>
      <c r="BF17" s="233"/>
      <c r="BG17" s="233"/>
      <c r="BH17" s="233"/>
      <c r="BI17" s="233"/>
      <c r="BJ17" s="233"/>
      <c r="BK17" s="233"/>
      <c r="BL17" s="233"/>
      <c r="BM17" s="233"/>
      <c r="BN17" s="233"/>
      <c r="BO17" s="233"/>
      <c r="BP17" s="233"/>
      <c r="BQ17" s="238">
        <v>11</v>
      </c>
      <c r="BR17" s="239"/>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34"/>
    </row>
    <row r="18" spans="1:131" s="235" customFormat="1" ht="26.25" customHeight="1" x14ac:dyDescent="0.15">
      <c r="A18" s="238">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32"/>
      <c r="BA18" s="232"/>
      <c r="BB18" s="232"/>
      <c r="BC18" s="232"/>
      <c r="BD18" s="232"/>
      <c r="BE18" s="233"/>
      <c r="BF18" s="233"/>
      <c r="BG18" s="233"/>
      <c r="BH18" s="233"/>
      <c r="BI18" s="233"/>
      <c r="BJ18" s="233"/>
      <c r="BK18" s="233"/>
      <c r="BL18" s="233"/>
      <c r="BM18" s="233"/>
      <c r="BN18" s="233"/>
      <c r="BO18" s="233"/>
      <c r="BP18" s="233"/>
      <c r="BQ18" s="238">
        <v>12</v>
      </c>
      <c r="BR18" s="239"/>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34"/>
    </row>
    <row r="19" spans="1:131" s="235" customFormat="1" ht="26.25" customHeight="1" x14ac:dyDescent="0.15">
      <c r="A19" s="238">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32"/>
      <c r="BA19" s="232"/>
      <c r="BB19" s="232"/>
      <c r="BC19" s="232"/>
      <c r="BD19" s="232"/>
      <c r="BE19" s="233"/>
      <c r="BF19" s="233"/>
      <c r="BG19" s="233"/>
      <c r="BH19" s="233"/>
      <c r="BI19" s="233"/>
      <c r="BJ19" s="233"/>
      <c r="BK19" s="233"/>
      <c r="BL19" s="233"/>
      <c r="BM19" s="233"/>
      <c r="BN19" s="233"/>
      <c r="BO19" s="233"/>
      <c r="BP19" s="233"/>
      <c r="BQ19" s="238">
        <v>13</v>
      </c>
      <c r="BR19" s="239"/>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34"/>
    </row>
    <row r="20" spans="1:131" s="235" customFormat="1" ht="26.25" customHeight="1" x14ac:dyDescent="0.15">
      <c r="A20" s="238">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32"/>
      <c r="BA20" s="232"/>
      <c r="BB20" s="232"/>
      <c r="BC20" s="232"/>
      <c r="BD20" s="232"/>
      <c r="BE20" s="233"/>
      <c r="BF20" s="233"/>
      <c r="BG20" s="233"/>
      <c r="BH20" s="233"/>
      <c r="BI20" s="233"/>
      <c r="BJ20" s="233"/>
      <c r="BK20" s="233"/>
      <c r="BL20" s="233"/>
      <c r="BM20" s="233"/>
      <c r="BN20" s="233"/>
      <c r="BO20" s="233"/>
      <c r="BP20" s="233"/>
      <c r="BQ20" s="238">
        <v>14</v>
      </c>
      <c r="BR20" s="239"/>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34"/>
    </row>
    <row r="21" spans="1:131" s="235" customFormat="1" ht="26.25" customHeight="1" thickBot="1" x14ac:dyDescent="0.2">
      <c r="A21" s="238">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32"/>
      <c r="BA21" s="232"/>
      <c r="BB21" s="232"/>
      <c r="BC21" s="232"/>
      <c r="BD21" s="232"/>
      <c r="BE21" s="233"/>
      <c r="BF21" s="233"/>
      <c r="BG21" s="233"/>
      <c r="BH21" s="233"/>
      <c r="BI21" s="233"/>
      <c r="BJ21" s="233"/>
      <c r="BK21" s="233"/>
      <c r="BL21" s="233"/>
      <c r="BM21" s="233"/>
      <c r="BN21" s="233"/>
      <c r="BO21" s="233"/>
      <c r="BP21" s="233"/>
      <c r="BQ21" s="238">
        <v>15</v>
      </c>
      <c r="BR21" s="239"/>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34"/>
    </row>
    <row r="22" spans="1:131" s="235" customFormat="1" ht="26.25" customHeight="1" x14ac:dyDescent="0.15">
      <c r="A22" s="238">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376</v>
      </c>
      <c r="BA22" s="808"/>
      <c r="BB22" s="808"/>
      <c r="BC22" s="808"/>
      <c r="BD22" s="809"/>
      <c r="BE22" s="233"/>
      <c r="BF22" s="233"/>
      <c r="BG22" s="233"/>
      <c r="BH22" s="233"/>
      <c r="BI22" s="233"/>
      <c r="BJ22" s="233"/>
      <c r="BK22" s="233"/>
      <c r="BL22" s="233"/>
      <c r="BM22" s="233"/>
      <c r="BN22" s="233"/>
      <c r="BO22" s="233"/>
      <c r="BP22" s="233"/>
      <c r="BQ22" s="238">
        <v>16</v>
      </c>
      <c r="BR22" s="239"/>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34"/>
    </row>
    <row r="23" spans="1:131" s="235" customFormat="1" ht="26.25" customHeight="1" thickBot="1" x14ac:dyDescent="0.2">
      <c r="A23" s="240" t="s">
        <v>377</v>
      </c>
      <c r="B23" s="791" t="s">
        <v>378</v>
      </c>
      <c r="C23" s="792"/>
      <c r="D23" s="792"/>
      <c r="E23" s="792"/>
      <c r="F23" s="792"/>
      <c r="G23" s="792"/>
      <c r="H23" s="792"/>
      <c r="I23" s="792"/>
      <c r="J23" s="792"/>
      <c r="K23" s="792"/>
      <c r="L23" s="792"/>
      <c r="M23" s="792"/>
      <c r="N23" s="792"/>
      <c r="O23" s="792"/>
      <c r="P23" s="793"/>
      <c r="Q23" s="794">
        <f>IF(SUM(Q7:U22)=0,"-",SUM(Q7:U22))</f>
        <v>6504</v>
      </c>
      <c r="R23" s="795"/>
      <c r="S23" s="795"/>
      <c r="T23" s="795"/>
      <c r="U23" s="795"/>
      <c r="V23" s="795">
        <f t="shared" ref="V23" si="0">IF(SUM(V7:Z22)=0,"-",SUM(V7:Z22))</f>
        <v>6278</v>
      </c>
      <c r="W23" s="795"/>
      <c r="X23" s="795"/>
      <c r="Y23" s="795"/>
      <c r="Z23" s="795"/>
      <c r="AA23" s="795">
        <f t="shared" ref="AA23" si="1">IF(SUM(AA7:AE22)=0,"-",SUM(AA7:AE22))</f>
        <v>226</v>
      </c>
      <c r="AB23" s="795"/>
      <c r="AC23" s="795"/>
      <c r="AD23" s="795"/>
      <c r="AE23" s="796"/>
      <c r="AF23" s="797">
        <f t="shared" ref="AF23" si="2">IF(SUM(AF7:AJ22)=0,"-",SUM(AF7:AJ22))</f>
        <v>220</v>
      </c>
      <c r="AG23" s="795"/>
      <c r="AH23" s="795"/>
      <c r="AI23" s="795"/>
      <c r="AJ23" s="798"/>
      <c r="AK23" s="799"/>
      <c r="AL23" s="800"/>
      <c r="AM23" s="800"/>
      <c r="AN23" s="800"/>
      <c r="AO23" s="800"/>
      <c r="AP23" s="795">
        <f t="shared" ref="AP23" si="3">IF(SUM(AP7:AT22)=0,"-",SUM(AP7:AT22))</f>
        <v>5605</v>
      </c>
      <c r="AQ23" s="795"/>
      <c r="AR23" s="795"/>
      <c r="AS23" s="795"/>
      <c r="AT23" s="795"/>
      <c r="AU23" s="811"/>
      <c r="AV23" s="811"/>
      <c r="AW23" s="811"/>
      <c r="AX23" s="811"/>
      <c r="AY23" s="812"/>
      <c r="AZ23" s="813" t="s">
        <v>122</v>
      </c>
      <c r="BA23" s="814"/>
      <c r="BB23" s="814"/>
      <c r="BC23" s="814"/>
      <c r="BD23" s="815"/>
      <c r="BE23" s="233"/>
      <c r="BF23" s="233"/>
      <c r="BG23" s="233"/>
      <c r="BH23" s="233"/>
      <c r="BI23" s="233"/>
      <c r="BJ23" s="233"/>
      <c r="BK23" s="233"/>
      <c r="BL23" s="233"/>
      <c r="BM23" s="233"/>
      <c r="BN23" s="233"/>
      <c r="BO23" s="233"/>
      <c r="BP23" s="233"/>
      <c r="BQ23" s="238">
        <v>17</v>
      </c>
      <c r="BR23" s="239"/>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34"/>
    </row>
    <row r="24" spans="1:131" s="235" customFormat="1" ht="26.25" customHeight="1" x14ac:dyDescent="0.15">
      <c r="A24" s="810" t="s">
        <v>379</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32"/>
      <c r="BA24" s="232"/>
      <c r="BB24" s="232"/>
      <c r="BC24" s="232"/>
      <c r="BD24" s="232"/>
      <c r="BE24" s="233"/>
      <c r="BF24" s="233"/>
      <c r="BG24" s="233"/>
      <c r="BH24" s="233"/>
      <c r="BI24" s="233"/>
      <c r="BJ24" s="233"/>
      <c r="BK24" s="233"/>
      <c r="BL24" s="233"/>
      <c r="BM24" s="233"/>
      <c r="BN24" s="233"/>
      <c r="BO24" s="233"/>
      <c r="BP24" s="233"/>
      <c r="BQ24" s="238">
        <v>18</v>
      </c>
      <c r="BR24" s="239"/>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34"/>
    </row>
    <row r="25" spans="1:131" ht="26.25" customHeight="1" thickBot="1" x14ac:dyDescent="0.2">
      <c r="A25" s="727" t="s">
        <v>380</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32"/>
      <c r="BK25" s="232"/>
      <c r="BL25" s="232"/>
      <c r="BM25" s="232"/>
      <c r="BN25" s="232"/>
      <c r="BO25" s="241"/>
      <c r="BP25" s="241"/>
      <c r="BQ25" s="238">
        <v>19</v>
      </c>
      <c r="BR25" s="239"/>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30"/>
    </row>
    <row r="26" spans="1:131" ht="26.25" customHeight="1" x14ac:dyDescent="0.15">
      <c r="A26" s="729" t="s">
        <v>357</v>
      </c>
      <c r="B26" s="730"/>
      <c r="C26" s="730"/>
      <c r="D26" s="730"/>
      <c r="E26" s="730"/>
      <c r="F26" s="730"/>
      <c r="G26" s="730"/>
      <c r="H26" s="730"/>
      <c r="I26" s="730"/>
      <c r="J26" s="730"/>
      <c r="K26" s="730"/>
      <c r="L26" s="730"/>
      <c r="M26" s="730"/>
      <c r="N26" s="730"/>
      <c r="O26" s="730"/>
      <c r="P26" s="731"/>
      <c r="Q26" s="735" t="s">
        <v>381</v>
      </c>
      <c r="R26" s="736"/>
      <c r="S26" s="736"/>
      <c r="T26" s="736"/>
      <c r="U26" s="737"/>
      <c r="V26" s="735" t="s">
        <v>382</v>
      </c>
      <c r="W26" s="736"/>
      <c r="X26" s="736"/>
      <c r="Y26" s="736"/>
      <c r="Z26" s="737"/>
      <c r="AA26" s="735" t="s">
        <v>383</v>
      </c>
      <c r="AB26" s="736"/>
      <c r="AC26" s="736"/>
      <c r="AD26" s="736"/>
      <c r="AE26" s="736"/>
      <c r="AF26" s="816" t="s">
        <v>384</v>
      </c>
      <c r="AG26" s="817"/>
      <c r="AH26" s="817"/>
      <c r="AI26" s="817"/>
      <c r="AJ26" s="818"/>
      <c r="AK26" s="736" t="s">
        <v>385</v>
      </c>
      <c r="AL26" s="736"/>
      <c r="AM26" s="736"/>
      <c r="AN26" s="736"/>
      <c r="AO26" s="737"/>
      <c r="AP26" s="735" t="s">
        <v>386</v>
      </c>
      <c r="AQ26" s="736"/>
      <c r="AR26" s="736"/>
      <c r="AS26" s="736"/>
      <c r="AT26" s="737"/>
      <c r="AU26" s="735" t="s">
        <v>387</v>
      </c>
      <c r="AV26" s="736"/>
      <c r="AW26" s="736"/>
      <c r="AX26" s="736"/>
      <c r="AY26" s="737"/>
      <c r="AZ26" s="735" t="s">
        <v>388</v>
      </c>
      <c r="BA26" s="736"/>
      <c r="BB26" s="736"/>
      <c r="BC26" s="736"/>
      <c r="BD26" s="737"/>
      <c r="BE26" s="735" t="s">
        <v>364</v>
      </c>
      <c r="BF26" s="736"/>
      <c r="BG26" s="736"/>
      <c r="BH26" s="736"/>
      <c r="BI26" s="742"/>
      <c r="BJ26" s="232"/>
      <c r="BK26" s="232"/>
      <c r="BL26" s="232"/>
      <c r="BM26" s="232"/>
      <c r="BN26" s="232"/>
      <c r="BO26" s="241"/>
      <c r="BP26" s="241"/>
      <c r="BQ26" s="238">
        <v>20</v>
      </c>
      <c r="BR26" s="239"/>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32"/>
      <c r="BK27" s="232"/>
      <c r="BL27" s="232"/>
      <c r="BM27" s="232"/>
      <c r="BN27" s="232"/>
      <c r="BO27" s="241"/>
      <c r="BP27" s="241"/>
      <c r="BQ27" s="238">
        <v>21</v>
      </c>
      <c r="BR27" s="239"/>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30"/>
    </row>
    <row r="28" spans="1:131" ht="26.25" customHeight="1" thickTop="1" x14ac:dyDescent="0.15">
      <c r="A28" s="242">
        <v>1</v>
      </c>
      <c r="B28" s="751" t="s">
        <v>389</v>
      </c>
      <c r="C28" s="752"/>
      <c r="D28" s="752"/>
      <c r="E28" s="752"/>
      <c r="F28" s="752"/>
      <c r="G28" s="752"/>
      <c r="H28" s="752"/>
      <c r="I28" s="752"/>
      <c r="J28" s="752"/>
      <c r="K28" s="752"/>
      <c r="L28" s="752"/>
      <c r="M28" s="752"/>
      <c r="N28" s="752"/>
      <c r="O28" s="752"/>
      <c r="P28" s="753"/>
      <c r="Q28" s="824">
        <v>811</v>
      </c>
      <c r="R28" s="825"/>
      <c r="S28" s="825"/>
      <c r="T28" s="825"/>
      <c r="U28" s="825"/>
      <c r="V28" s="825">
        <v>802</v>
      </c>
      <c r="W28" s="825"/>
      <c r="X28" s="825"/>
      <c r="Y28" s="825"/>
      <c r="Z28" s="825"/>
      <c r="AA28" s="825">
        <v>9</v>
      </c>
      <c r="AB28" s="825"/>
      <c r="AC28" s="825"/>
      <c r="AD28" s="825"/>
      <c r="AE28" s="826"/>
      <c r="AF28" s="827">
        <v>9</v>
      </c>
      <c r="AG28" s="825"/>
      <c r="AH28" s="825"/>
      <c r="AI28" s="825"/>
      <c r="AJ28" s="828"/>
      <c r="AK28" s="829">
        <v>77</v>
      </c>
      <c r="AL28" s="830"/>
      <c r="AM28" s="830"/>
      <c r="AN28" s="830"/>
      <c r="AO28" s="830"/>
      <c r="AP28" s="830" t="s">
        <v>551</v>
      </c>
      <c r="AQ28" s="830"/>
      <c r="AR28" s="830"/>
      <c r="AS28" s="830"/>
      <c r="AT28" s="830"/>
      <c r="AU28" s="830" t="s">
        <v>551</v>
      </c>
      <c r="AV28" s="830"/>
      <c r="AW28" s="830"/>
      <c r="AX28" s="830"/>
      <c r="AY28" s="830"/>
      <c r="AZ28" s="831" t="s">
        <v>551</v>
      </c>
      <c r="BA28" s="831"/>
      <c r="BB28" s="831"/>
      <c r="BC28" s="831"/>
      <c r="BD28" s="831"/>
      <c r="BE28" s="822"/>
      <c r="BF28" s="822"/>
      <c r="BG28" s="822"/>
      <c r="BH28" s="822"/>
      <c r="BI28" s="823"/>
      <c r="BJ28" s="232"/>
      <c r="BK28" s="232"/>
      <c r="BL28" s="232"/>
      <c r="BM28" s="232"/>
      <c r="BN28" s="232"/>
      <c r="BO28" s="241"/>
      <c r="BP28" s="241"/>
      <c r="BQ28" s="238">
        <v>22</v>
      </c>
      <c r="BR28" s="239"/>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30"/>
    </row>
    <row r="29" spans="1:131" ht="26.25" customHeight="1" x14ac:dyDescent="0.15">
      <c r="A29" s="242">
        <v>2</v>
      </c>
      <c r="B29" s="782" t="s">
        <v>390</v>
      </c>
      <c r="C29" s="783"/>
      <c r="D29" s="783"/>
      <c r="E29" s="783"/>
      <c r="F29" s="783"/>
      <c r="G29" s="783"/>
      <c r="H29" s="783"/>
      <c r="I29" s="783"/>
      <c r="J29" s="783"/>
      <c r="K29" s="783"/>
      <c r="L29" s="783"/>
      <c r="M29" s="783"/>
      <c r="N29" s="783"/>
      <c r="O29" s="783"/>
      <c r="P29" s="784"/>
      <c r="Q29" s="785">
        <v>957</v>
      </c>
      <c r="R29" s="786"/>
      <c r="S29" s="786"/>
      <c r="T29" s="786"/>
      <c r="U29" s="786"/>
      <c r="V29" s="786">
        <v>905</v>
      </c>
      <c r="W29" s="786"/>
      <c r="X29" s="786"/>
      <c r="Y29" s="786"/>
      <c r="Z29" s="786"/>
      <c r="AA29" s="786">
        <v>52</v>
      </c>
      <c r="AB29" s="786"/>
      <c r="AC29" s="786"/>
      <c r="AD29" s="786"/>
      <c r="AE29" s="787"/>
      <c r="AF29" s="788">
        <v>52</v>
      </c>
      <c r="AG29" s="789"/>
      <c r="AH29" s="789"/>
      <c r="AI29" s="789"/>
      <c r="AJ29" s="790"/>
      <c r="AK29" s="836">
        <v>130</v>
      </c>
      <c r="AL29" s="832"/>
      <c r="AM29" s="832"/>
      <c r="AN29" s="832"/>
      <c r="AO29" s="832"/>
      <c r="AP29" s="832" t="s">
        <v>551</v>
      </c>
      <c r="AQ29" s="832"/>
      <c r="AR29" s="832"/>
      <c r="AS29" s="832"/>
      <c r="AT29" s="832"/>
      <c r="AU29" s="832" t="s">
        <v>551</v>
      </c>
      <c r="AV29" s="832"/>
      <c r="AW29" s="832"/>
      <c r="AX29" s="832"/>
      <c r="AY29" s="832"/>
      <c r="AZ29" s="833" t="s">
        <v>551</v>
      </c>
      <c r="BA29" s="833"/>
      <c r="BB29" s="833"/>
      <c r="BC29" s="833"/>
      <c r="BD29" s="833"/>
      <c r="BE29" s="834"/>
      <c r="BF29" s="834"/>
      <c r="BG29" s="834"/>
      <c r="BH29" s="834"/>
      <c r="BI29" s="835"/>
      <c r="BJ29" s="232"/>
      <c r="BK29" s="232"/>
      <c r="BL29" s="232"/>
      <c r="BM29" s="232"/>
      <c r="BN29" s="232"/>
      <c r="BO29" s="241"/>
      <c r="BP29" s="241"/>
      <c r="BQ29" s="238">
        <v>23</v>
      </c>
      <c r="BR29" s="239"/>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30"/>
    </row>
    <row r="30" spans="1:131" ht="26.25" customHeight="1" x14ac:dyDescent="0.15">
      <c r="A30" s="242">
        <v>3</v>
      </c>
      <c r="B30" s="782" t="s">
        <v>391</v>
      </c>
      <c r="C30" s="783"/>
      <c r="D30" s="783"/>
      <c r="E30" s="783"/>
      <c r="F30" s="783"/>
      <c r="G30" s="783"/>
      <c r="H30" s="783"/>
      <c r="I30" s="783"/>
      <c r="J30" s="783"/>
      <c r="K30" s="783"/>
      <c r="L30" s="783"/>
      <c r="M30" s="783"/>
      <c r="N30" s="783"/>
      <c r="O30" s="783"/>
      <c r="P30" s="784"/>
      <c r="Q30" s="785">
        <v>113</v>
      </c>
      <c r="R30" s="786"/>
      <c r="S30" s="786"/>
      <c r="T30" s="786"/>
      <c r="U30" s="786"/>
      <c r="V30" s="786">
        <v>113</v>
      </c>
      <c r="W30" s="786"/>
      <c r="X30" s="786"/>
      <c r="Y30" s="786"/>
      <c r="Z30" s="786"/>
      <c r="AA30" s="786">
        <v>0</v>
      </c>
      <c r="AB30" s="786"/>
      <c r="AC30" s="786"/>
      <c r="AD30" s="786"/>
      <c r="AE30" s="787"/>
      <c r="AF30" s="788">
        <v>0</v>
      </c>
      <c r="AG30" s="789"/>
      <c r="AH30" s="789"/>
      <c r="AI30" s="789"/>
      <c r="AJ30" s="790"/>
      <c r="AK30" s="836">
        <v>35</v>
      </c>
      <c r="AL30" s="832"/>
      <c r="AM30" s="832"/>
      <c r="AN30" s="832"/>
      <c r="AO30" s="832"/>
      <c r="AP30" s="832" t="s">
        <v>551</v>
      </c>
      <c r="AQ30" s="832"/>
      <c r="AR30" s="832"/>
      <c r="AS30" s="832"/>
      <c r="AT30" s="832"/>
      <c r="AU30" s="832" t="s">
        <v>551</v>
      </c>
      <c r="AV30" s="832"/>
      <c r="AW30" s="832"/>
      <c r="AX30" s="832"/>
      <c r="AY30" s="832"/>
      <c r="AZ30" s="833" t="s">
        <v>551</v>
      </c>
      <c r="BA30" s="833"/>
      <c r="BB30" s="833"/>
      <c r="BC30" s="833"/>
      <c r="BD30" s="833"/>
      <c r="BE30" s="834"/>
      <c r="BF30" s="834"/>
      <c r="BG30" s="834"/>
      <c r="BH30" s="834"/>
      <c r="BI30" s="835"/>
      <c r="BJ30" s="232"/>
      <c r="BK30" s="232"/>
      <c r="BL30" s="232"/>
      <c r="BM30" s="232"/>
      <c r="BN30" s="232"/>
      <c r="BO30" s="241"/>
      <c r="BP30" s="241"/>
      <c r="BQ30" s="238">
        <v>24</v>
      </c>
      <c r="BR30" s="239"/>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30"/>
    </row>
    <row r="31" spans="1:131" ht="26.25" customHeight="1" x14ac:dyDescent="0.15">
      <c r="A31" s="242">
        <v>4</v>
      </c>
      <c r="B31" s="782" t="s">
        <v>392</v>
      </c>
      <c r="C31" s="783"/>
      <c r="D31" s="783"/>
      <c r="E31" s="783"/>
      <c r="F31" s="783"/>
      <c r="G31" s="783"/>
      <c r="H31" s="783"/>
      <c r="I31" s="783"/>
      <c r="J31" s="783"/>
      <c r="K31" s="783"/>
      <c r="L31" s="783"/>
      <c r="M31" s="783"/>
      <c r="N31" s="783"/>
      <c r="O31" s="783"/>
      <c r="P31" s="784"/>
      <c r="Q31" s="785">
        <v>176</v>
      </c>
      <c r="R31" s="786"/>
      <c r="S31" s="786"/>
      <c r="T31" s="786"/>
      <c r="U31" s="786"/>
      <c r="V31" s="786">
        <v>168</v>
      </c>
      <c r="W31" s="786"/>
      <c r="X31" s="786"/>
      <c r="Y31" s="786"/>
      <c r="Z31" s="786"/>
      <c r="AA31" s="786">
        <v>8</v>
      </c>
      <c r="AB31" s="786"/>
      <c r="AC31" s="786"/>
      <c r="AD31" s="786"/>
      <c r="AE31" s="787"/>
      <c r="AF31" s="788">
        <v>227</v>
      </c>
      <c r="AG31" s="789"/>
      <c r="AH31" s="789"/>
      <c r="AI31" s="789"/>
      <c r="AJ31" s="790"/>
      <c r="AK31" s="836">
        <v>9</v>
      </c>
      <c r="AL31" s="832"/>
      <c r="AM31" s="832"/>
      <c r="AN31" s="832"/>
      <c r="AO31" s="832"/>
      <c r="AP31" s="832">
        <v>177</v>
      </c>
      <c r="AQ31" s="832"/>
      <c r="AR31" s="832"/>
      <c r="AS31" s="832"/>
      <c r="AT31" s="832"/>
      <c r="AU31" s="832">
        <v>22</v>
      </c>
      <c r="AV31" s="832"/>
      <c r="AW31" s="832"/>
      <c r="AX31" s="832"/>
      <c r="AY31" s="832"/>
      <c r="AZ31" s="833" t="s">
        <v>551</v>
      </c>
      <c r="BA31" s="833"/>
      <c r="BB31" s="833"/>
      <c r="BC31" s="833"/>
      <c r="BD31" s="833"/>
      <c r="BE31" s="834" t="s">
        <v>393</v>
      </c>
      <c r="BF31" s="834"/>
      <c r="BG31" s="834"/>
      <c r="BH31" s="834"/>
      <c r="BI31" s="835"/>
      <c r="BJ31" s="232"/>
      <c r="BK31" s="232"/>
      <c r="BL31" s="232"/>
      <c r="BM31" s="232"/>
      <c r="BN31" s="232"/>
      <c r="BO31" s="241"/>
      <c r="BP31" s="241"/>
      <c r="BQ31" s="238">
        <v>25</v>
      </c>
      <c r="BR31" s="239"/>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30"/>
    </row>
    <row r="32" spans="1:131" ht="26.25" customHeight="1" x14ac:dyDescent="0.15">
      <c r="A32" s="242">
        <v>5</v>
      </c>
      <c r="B32" s="782" t="s">
        <v>394</v>
      </c>
      <c r="C32" s="783"/>
      <c r="D32" s="783"/>
      <c r="E32" s="783"/>
      <c r="F32" s="783"/>
      <c r="G32" s="783"/>
      <c r="H32" s="783"/>
      <c r="I32" s="783"/>
      <c r="J32" s="783"/>
      <c r="K32" s="783"/>
      <c r="L32" s="783"/>
      <c r="M32" s="783"/>
      <c r="N32" s="783"/>
      <c r="O32" s="783"/>
      <c r="P32" s="784"/>
      <c r="Q32" s="785">
        <v>199</v>
      </c>
      <c r="R32" s="786"/>
      <c r="S32" s="786"/>
      <c r="T32" s="786"/>
      <c r="U32" s="786"/>
      <c r="V32" s="786">
        <v>189</v>
      </c>
      <c r="W32" s="786"/>
      <c r="X32" s="786"/>
      <c r="Y32" s="786"/>
      <c r="Z32" s="786"/>
      <c r="AA32" s="786">
        <v>10</v>
      </c>
      <c r="AB32" s="786"/>
      <c r="AC32" s="786"/>
      <c r="AD32" s="786"/>
      <c r="AE32" s="787"/>
      <c r="AF32" s="788">
        <v>112</v>
      </c>
      <c r="AG32" s="789"/>
      <c r="AH32" s="789"/>
      <c r="AI32" s="789"/>
      <c r="AJ32" s="790"/>
      <c r="AK32" s="836">
        <v>42</v>
      </c>
      <c r="AL32" s="832"/>
      <c r="AM32" s="832"/>
      <c r="AN32" s="832"/>
      <c r="AO32" s="832"/>
      <c r="AP32" s="832">
        <v>535</v>
      </c>
      <c r="AQ32" s="832"/>
      <c r="AR32" s="832"/>
      <c r="AS32" s="832"/>
      <c r="AT32" s="832"/>
      <c r="AU32" s="832">
        <v>0</v>
      </c>
      <c r="AV32" s="832"/>
      <c r="AW32" s="832"/>
      <c r="AX32" s="832"/>
      <c r="AY32" s="832"/>
      <c r="AZ32" s="833" t="s">
        <v>551</v>
      </c>
      <c r="BA32" s="833"/>
      <c r="BB32" s="833"/>
      <c r="BC32" s="833"/>
      <c r="BD32" s="833"/>
      <c r="BE32" s="834" t="s">
        <v>393</v>
      </c>
      <c r="BF32" s="834"/>
      <c r="BG32" s="834"/>
      <c r="BH32" s="834"/>
      <c r="BI32" s="835"/>
      <c r="BJ32" s="232"/>
      <c r="BK32" s="232"/>
      <c r="BL32" s="232"/>
      <c r="BM32" s="232"/>
      <c r="BN32" s="232"/>
      <c r="BO32" s="241"/>
      <c r="BP32" s="241"/>
      <c r="BQ32" s="238">
        <v>26</v>
      </c>
      <c r="BR32" s="239"/>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30"/>
    </row>
    <row r="33" spans="1:131" ht="26.25" customHeight="1" x14ac:dyDescent="0.15">
      <c r="A33" s="242">
        <v>6</v>
      </c>
      <c r="B33" s="782"/>
      <c r="C33" s="783"/>
      <c r="D33" s="783"/>
      <c r="E33" s="783"/>
      <c r="F33" s="783"/>
      <c r="G33" s="783"/>
      <c r="H33" s="783"/>
      <c r="I33" s="783"/>
      <c r="J33" s="783"/>
      <c r="K33" s="783"/>
      <c r="L33" s="783"/>
      <c r="M33" s="783"/>
      <c r="N33" s="783"/>
      <c r="O33" s="783"/>
      <c r="P33" s="784"/>
      <c r="Q33" s="785"/>
      <c r="R33" s="786"/>
      <c r="S33" s="786"/>
      <c r="T33" s="786"/>
      <c r="U33" s="786"/>
      <c r="V33" s="786"/>
      <c r="W33" s="786"/>
      <c r="X33" s="786"/>
      <c r="Y33" s="786"/>
      <c r="Z33" s="786"/>
      <c r="AA33" s="786"/>
      <c r="AB33" s="786"/>
      <c r="AC33" s="786"/>
      <c r="AD33" s="786"/>
      <c r="AE33" s="787"/>
      <c r="AF33" s="788"/>
      <c r="AG33" s="789"/>
      <c r="AH33" s="789"/>
      <c r="AI33" s="789"/>
      <c r="AJ33" s="790"/>
      <c r="AK33" s="836"/>
      <c r="AL33" s="832"/>
      <c r="AM33" s="832"/>
      <c r="AN33" s="832"/>
      <c r="AO33" s="832"/>
      <c r="AP33" s="832"/>
      <c r="AQ33" s="832"/>
      <c r="AR33" s="832"/>
      <c r="AS33" s="832"/>
      <c r="AT33" s="832"/>
      <c r="AU33" s="832"/>
      <c r="AV33" s="832"/>
      <c r="AW33" s="832"/>
      <c r="AX33" s="832"/>
      <c r="AY33" s="832"/>
      <c r="AZ33" s="833"/>
      <c r="BA33" s="833"/>
      <c r="BB33" s="833"/>
      <c r="BC33" s="833"/>
      <c r="BD33" s="833"/>
      <c r="BE33" s="834"/>
      <c r="BF33" s="834"/>
      <c r="BG33" s="834"/>
      <c r="BH33" s="834"/>
      <c r="BI33" s="835"/>
      <c r="BJ33" s="232"/>
      <c r="BK33" s="232"/>
      <c r="BL33" s="232"/>
      <c r="BM33" s="232"/>
      <c r="BN33" s="232"/>
      <c r="BO33" s="241"/>
      <c r="BP33" s="241"/>
      <c r="BQ33" s="238">
        <v>27</v>
      </c>
      <c r="BR33" s="239"/>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30"/>
    </row>
    <row r="34" spans="1:131" ht="26.25" customHeight="1" x14ac:dyDescent="0.15">
      <c r="A34" s="242">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32"/>
      <c r="BK34" s="232"/>
      <c r="BL34" s="232"/>
      <c r="BM34" s="232"/>
      <c r="BN34" s="232"/>
      <c r="BO34" s="241"/>
      <c r="BP34" s="241"/>
      <c r="BQ34" s="238">
        <v>28</v>
      </c>
      <c r="BR34" s="239"/>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30"/>
    </row>
    <row r="35" spans="1:131" ht="26.25" customHeight="1" x14ac:dyDescent="0.15">
      <c r="A35" s="242">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32"/>
      <c r="BK35" s="232"/>
      <c r="BL35" s="232"/>
      <c r="BM35" s="232"/>
      <c r="BN35" s="232"/>
      <c r="BO35" s="241"/>
      <c r="BP35" s="241"/>
      <c r="BQ35" s="238">
        <v>29</v>
      </c>
      <c r="BR35" s="239"/>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30"/>
    </row>
    <row r="36" spans="1:131" ht="26.25" customHeight="1" x14ac:dyDescent="0.15">
      <c r="A36" s="242">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32"/>
      <c r="BK36" s="232"/>
      <c r="BL36" s="232"/>
      <c r="BM36" s="232"/>
      <c r="BN36" s="232"/>
      <c r="BO36" s="241"/>
      <c r="BP36" s="241"/>
      <c r="BQ36" s="238">
        <v>30</v>
      </c>
      <c r="BR36" s="239"/>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30"/>
    </row>
    <row r="37" spans="1:131" ht="26.25" customHeight="1" x14ac:dyDescent="0.15">
      <c r="A37" s="242">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32"/>
      <c r="BK37" s="232"/>
      <c r="BL37" s="232"/>
      <c r="BM37" s="232"/>
      <c r="BN37" s="232"/>
      <c r="BO37" s="241"/>
      <c r="BP37" s="241"/>
      <c r="BQ37" s="238">
        <v>31</v>
      </c>
      <c r="BR37" s="239"/>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30"/>
    </row>
    <row r="38" spans="1:131" ht="26.25" customHeight="1" x14ac:dyDescent="0.15">
      <c r="A38" s="242">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32"/>
      <c r="BK38" s="232"/>
      <c r="BL38" s="232"/>
      <c r="BM38" s="232"/>
      <c r="BN38" s="232"/>
      <c r="BO38" s="241"/>
      <c r="BP38" s="241"/>
      <c r="BQ38" s="238">
        <v>32</v>
      </c>
      <c r="BR38" s="239"/>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30"/>
    </row>
    <row r="39" spans="1:131" ht="26.25" customHeight="1" x14ac:dyDescent="0.15">
      <c r="A39" s="242">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32"/>
      <c r="BK39" s="232"/>
      <c r="BL39" s="232"/>
      <c r="BM39" s="232"/>
      <c r="BN39" s="232"/>
      <c r="BO39" s="241"/>
      <c r="BP39" s="241"/>
      <c r="BQ39" s="238">
        <v>33</v>
      </c>
      <c r="BR39" s="239"/>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30"/>
    </row>
    <row r="40" spans="1:131" ht="26.25" customHeight="1" x14ac:dyDescent="0.15">
      <c r="A40" s="238">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32"/>
      <c r="BK40" s="232"/>
      <c r="BL40" s="232"/>
      <c r="BM40" s="232"/>
      <c r="BN40" s="232"/>
      <c r="BO40" s="241"/>
      <c r="BP40" s="241"/>
      <c r="BQ40" s="238">
        <v>34</v>
      </c>
      <c r="BR40" s="239"/>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30"/>
    </row>
    <row r="41" spans="1:131" ht="26.25" customHeight="1" x14ac:dyDescent="0.15">
      <c r="A41" s="238">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32"/>
      <c r="BK41" s="232"/>
      <c r="BL41" s="232"/>
      <c r="BM41" s="232"/>
      <c r="BN41" s="232"/>
      <c r="BO41" s="241"/>
      <c r="BP41" s="241"/>
      <c r="BQ41" s="238">
        <v>35</v>
      </c>
      <c r="BR41" s="239"/>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30"/>
    </row>
    <row r="42" spans="1:131" ht="26.25" customHeight="1" x14ac:dyDescent="0.15">
      <c r="A42" s="238">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32"/>
      <c r="BK42" s="232"/>
      <c r="BL42" s="232"/>
      <c r="BM42" s="232"/>
      <c r="BN42" s="232"/>
      <c r="BO42" s="241"/>
      <c r="BP42" s="241"/>
      <c r="BQ42" s="238">
        <v>36</v>
      </c>
      <c r="BR42" s="239"/>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30"/>
    </row>
    <row r="43" spans="1:131" ht="26.25" customHeight="1" x14ac:dyDescent="0.15">
      <c r="A43" s="238">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32"/>
      <c r="BK43" s="232"/>
      <c r="BL43" s="232"/>
      <c r="BM43" s="232"/>
      <c r="BN43" s="232"/>
      <c r="BO43" s="241"/>
      <c r="BP43" s="241"/>
      <c r="BQ43" s="238">
        <v>37</v>
      </c>
      <c r="BR43" s="239"/>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30"/>
    </row>
    <row r="44" spans="1:131" ht="26.25" customHeight="1" x14ac:dyDescent="0.15">
      <c r="A44" s="238">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32"/>
      <c r="BK44" s="232"/>
      <c r="BL44" s="232"/>
      <c r="BM44" s="232"/>
      <c r="BN44" s="232"/>
      <c r="BO44" s="241"/>
      <c r="BP44" s="241"/>
      <c r="BQ44" s="238">
        <v>38</v>
      </c>
      <c r="BR44" s="239"/>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30"/>
    </row>
    <row r="45" spans="1:131" ht="26.25" customHeight="1" x14ac:dyDescent="0.15">
      <c r="A45" s="238">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32"/>
      <c r="BK45" s="232"/>
      <c r="BL45" s="232"/>
      <c r="BM45" s="232"/>
      <c r="BN45" s="232"/>
      <c r="BO45" s="241"/>
      <c r="BP45" s="241"/>
      <c r="BQ45" s="238">
        <v>39</v>
      </c>
      <c r="BR45" s="239"/>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30"/>
    </row>
    <row r="46" spans="1:131" ht="26.25" customHeight="1" x14ac:dyDescent="0.15">
      <c r="A46" s="238">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32"/>
      <c r="BK46" s="232"/>
      <c r="BL46" s="232"/>
      <c r="BM46" s="232"/>
      <c r="BN46" s="232"/>
      <c r="BO46" s="241"/>
      <c r="BP46" s="241"/>
      <c r="BQ46" s="238">
        <v>40</v>
      </c>
      <c r="BR46" s="239"/>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30"/>
    </row>
    <row r="47" spans="1:131" ht="26.25" customHeight="1" x14ac:dyDescent="0.15">
      <c r="A47" s="238">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32"/>
      <c r="BK47" s="232"/>
      <c r="BL47" s="232"/>
      <c r="BM47" s="232"/>
      <c r="BN47" s="232"/>
      <c r="BO47" s="241"/>
      <c r="BP47" s="241"/>
      <c r="BQ47" s="238">
        <v>41</v>
      </c>
      <c r="BR47" s="239"/>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30"/>
    </row>
    <row r="48" spans="1:131" ht="26.25" customHeight="1" x14ac:dyDescent="0.15">
      <c r="A48" s="238">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32"/>
      <c r="BK48" s="232"/>
      <c r="BL48" s="232"/>
      <c r="BM48" s="232"/>
      <c r="BN48" s="232"/>
      <c r="BO48" s="241"/>
      <c r="BP48" s="241"/>
      <c r="BQ48" s="238">
        <v>42</v>
      </c>
      <c r="BR48" s="239"/>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30"/>
    </row>
    <row r="49" spans="1:131" ht="26.25" customHeight="1" x14ac:dyDescent="0.15">
      <c r="A49" s="238">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32"/>
      <c r="BK49" s="232"/>
      <c r="BL49" s="232"/>
      <c r="BM49" s="232"/>
      <c r="BN49" s="232"/>
      <c r="BO49" s="241"/>
      <c r="BP49" s="241"/>
      <c r="BQ49" s="238">
        <v>43</v>
      </c>
      <c r="BR49" s="239"/>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30"/>
    </row>
    <row r="50" spans="1:131" ht="26.25" customHeight="1" x14ac:dyDescent="0.15">
      <c r="A50" s="238">
        <v>23</v>
      </c>
      <c r="B50" s="782"/>
      <c r="C50" s="783"/>
      <c r="D50" s="783"/>
      <c r="E50" s="783"/>
      <c r="F50" s="783"/>
      <c r="G50" s="783"/>
      <c r="H50" s="783"/>
      <c r="I50" s="783"/>
      <c r="J50" s="783"/>
      <c r="K50" s="783"/>
      <c r="L50" s="783"/>
      <c r="M50" s="783"/>
      <c r="N50" s="783"/>
      <c r="O50" s="783"/>
      <c r="P50" s="784"/>
      <c r="Q50" s="837"/>
      <c r="R50" s="838"/>
      <c r="S50" s="838"/>
      <c r="T50" s="838"/>
      <c r="U50" s="838"/>
      <c r="V50" s="838"/>
      <c r="W50" s="838"/>
      <c r="X50" s="838"/>
      <c r="Y50" s="838"/>
      <c r="Z50" s="838"/>
      <c r="AA50" s="838"/>
      <c r="AB50" s="838"/>
      <c r="AC50" s="838"/>
      <c r="AD50" s="838"/>
      <c r="AE50" s="839"/>
      <c r="AF50" s="788"/>
      <c r="AG50" s="789"/>
      <c r="AH50" s="789"/>
      <c r="AI50" s="789"/>
      <c r="AJ50" s="790"/>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32"/>
      <c r="BK50" s="232"/>
      <c r="BL50" s="232"/>
      <c r="BM50" s="232"/>
      <c r="BN50" s="232"/>
      <c r="BO50" s="241"/>
      <c r="BP50" s="241"/>
      <c r="BQ50" s="238">
        <v>44</v>
      </c>
      <c r="BR50" s="239"/>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30"/>
    </row>
    <row r="51" spans="1:131" ht="26.25" customHeight="1" x14ac:dyDescent="0.15">
      <c r="A51" s="238">
        <v>24</v>
      </c>
      <c r="B51" s="782"/>
      <c r="C51" s="783"/>
      <c r="D51" s="783"/>
      <c r="E51" s="783"/>
      <c r="F51" s="783"/>
      <c r="G51" s="783"/>
      <c r="H51" s="783"/>
      <c r="I51" s="783"/>
      <c r="J51" s="783"/>
      <c r="K51" s="783"/>
      <c r="L51" s="783"/>
      <c r="M51" s="783"/>
      <c r="N51" s="783"/>
      <c r="O51" s="783"/>
      <c r="P51" s="784"/>
      <c r="Q51" s="837"/>
      <c r="R51" s="838"/>
      <c r="S51" s="838"/>
      <c r="T51" s="838"/>
      <c r="U51" s="838"/>
      <c r="V51" s="838"/>
      <c r="W51" s="838"/>
      <c r="X51" s="838"/>
      <c r="Y51" s="838"/>
      <c r="Z51" s="838"/>
      <c r="AA51" s="838"/>
      <c r="AB51" s="838"/>
      <c r="AC51" s="838"/>
      <c r="AD51" s="838"/>
      <c r="AE51" s="839"/>
      <c r="AF51" s="788"/>
      <c r="AG51" s="789"/>
      <c r="AH51" s="789"/>
      <c r="AI51" s="789"/>
      <c r="AJ51" s="790"/>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32"/>
      <c r="BK51" s="232"/>
      <c r="BL51" s="232"/>
      <c r="BM51" s="232"/>
      <c r="BN51" s="232"/>
      <c r="BO51" s="241"/>
      <c r="BP51" s="241"/>
      <c r="BQ51" s="238">
        <v>45</v>
      </c>
      <c r="BR51" s="239"/>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30"/>
    </row>
    <row r="52" spans="1:131" ht="26.25" customHeight="1" x14ac:dyDescent="0.15">
      <c r="A52" s="238">
        <v>25</v>
      </c>
      <c r="B52" s="782"/>
      <c r="C52" s="783"/>
      <c r="D52" s="783"/>
      <c r="E52" s="783"/>
      <c r="F52" s="783"/>
      <c r="G52" s="783"/>
      <c r="H52" s="783"/>
      <c r="I52" s="783"/>
      <c r="J52" s="783"/>
      <c r="K52" s="783"/>
      <c r="L52" s="783"/>
      <c r="M52" s="783"/>
      <c r="N52" s="783"/>
      <c r="O52" s="783"/>
      <c r="P52" s="784"/>
      <c r="Q52" s="837"/>
      <c r="R52" s="838"/>
      <c r="S52" s="838"/>
      <c r="T52" s="838"/>
      <c r="U52" s="838"/>
      <c r="V52" s="838"/>
      <c r="W52" s="838"/>
      <c r="X52" s="838"/>
      <c r="Y52" s="838"/>
      <c r="Z52" s="838"/>
      <c r="AA52" s="838"/>
      <c r="AB52" s="838"/>
      <c r="AC52" s="838"/>
      <c r="AD52" s="838"/>
      <c r="AE52" s="839"/>
      <c r="AF52" s="788"/>
      <c r="AG52" s="789"/>
      <c r="AH52" s="789"/>
      <c r="AI52" s="789"/>
      <c r="AJ52" s="790"/>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32"/>
      <c r="BK52" s="232"/>
      <c r="BL52" s="232"/>
      <c r="BM52" s="232"/>
      <c r="BN52" s="232"/>
      <c r="BO52" s="241"/>
      <c r="BP52" s="241"/>
      <c r="BQ52" s="238">
        <v>46</v>
      </c>
      <c r="BR52" s="239"/>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30"/>
    </row>
    <row r="53" spans="1:131" ht="26.25" customHeight="1" x14ac:dyDescent="0.15">
      <c r="A53" s="238">
        <v>26</v>
      </c>
      <c r="B53" s="782"/>
      <c r="C53" s="783"/>
      <c r="D53" s="783"/>
      <c r="E53" s="783"/>
      <c r="F53" s="783"/>
      <c r="G53" s="783"/>
      <c r="H53" s="783"/>
      <c r="I53" s="783"/>
      <c r="J53" s="783"/>
      <c r="K53" s="783"/>
      <c r="L53" s="783"/>
      <c r="M53" s="783"/>
      <c r="N53" s="783"/>
      <c r="O53" s="783"/>
      <c r="P53" s="784"/>
      <c r="Q53" s="837"/>
      <c r="R53" s="838"/>
      <c r="S53" s="838"/>
      <c r="T53" s="838"/>
      <c r="U53" s="838"/>
      <c r="V53" s="838"/>
      <c r="W53" s="838"/>
      <c r="X53" s="838"/>
      <c r="Y53" s="838"/>
      <c r="Z53" s="838"/>
      <c r="AA53" s="838"/>
      <c r="AB53" s="838"/>
      <c r="AC53" s="838"/>
      <c r="AD53" s="838"/>
      <c r="AE53" s="839"/>
      <c r="AF53" s="788"/>
      <c r="AG53" s="789"/>
      <c r="AH53" s="789"/>
      <c r="AI53" s="789"/>
      <c r="AJ53" s="790"/>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32"/>
      <c r="BK53" s="232"/>
      <c r="BL53" s="232"/>
      <c r="BM53" s="232"/>
      <c r="BN53" s="232"/>
      <c r="BO53" s="241"/>
      <c r="BP53" s="241"/>
      <c r="BQ53" s="238">
        <v>47</v>
      </c>
      <c r="BR53" s="239"/>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30"/>
    </row>
    <row r="54" spans="1:131" ht="26.25" customHeight="1" x14ac:dyDescent="0.15">
      <c r="A54" s="238">
        <v>27</v>
      </c>
      <c r="B54" s="782"/>
      <c r="C54" s="783"/>
      <c r="D54" s="783"/>
      <c r="E54" s="783"/>
      <c r="F54" s="783"/>
      <c r="G54" s="783"/>
      <c r="H54" s="783"/>
      <c r="I54" s="783"/>
      <c r="J54" s="783"/>
      <c r="K54" s="783"/>
      <c r="L54" s="783"/>
      <c r="M54" s="783"/>
      <c r="N54" s="783"/>
      <c r="O54" s="783"/>
      <c r="P54" s="784"/>
      <c r="Q54" s="837"/>
      <c r="R54" s="838"/>
      <c r="S54" s="838"/>
      <c r="T54" s="838"/>
      <c r="U54" s="838"/>
      <c r="V54" s="838"/>
      <c r="W54" s="838"/>
      <c r="X54" s="838"/>
      <c r="Y54" s="838"/>
      <c r="Z54" s="838"/>
      <c r="AA54" s="838"/>
      <c r="AB54" s="838"/>
      <c r="AC54" s="838"/>
      <c r="AD54" s="838"/>
      <c r="AE54" s="839"/>
      <c r="AF54" s="788"/>
      <c r="AG54" s="789"/>
      <c r="AH54" s="789"/>
      <c r="AI54" s="789"/>
      <c r="AJ54" s="790"/>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32"/>
      <c r="BK54" s="232"/>
      <c r="BL54" s="232"/>
      <c r="BM54" s="232"/>
      <c r="BN54" s="232"/>
      <c r="BO54" s="241"/>
      <c r="BP54" s="241"/>
      <c r="BQ54" s="238">
        <v>48</v>
      </c>
      <c r="BR54" s="239"/>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30"/>
    </row>
    <row r="55" spans="1:131" ht="26.25" customHeight="1" x14ac:dyDescent="0.15">
      <c r="A55" s="238">
        <v>28</v>
      </c>
      <c r="B55" s="782"/>
      <c r="C55" s="783"/>
      <c r="D55" s="783"/>
      <c r="E55" s="783"/>
      <c r="F55" s="783"/>
      <c r="G55" s="783"/>
      <c r="H55" s="783"/>
      <c r="I55" s="783"/>
      <c r="J55" s="783"/>
      <c r="K55" s="783"/>
      <c r="L55" s="783"/>
      <c r="M55" s="783"/>
      <c r="N55" s="783"/>
      <c r="O55" s="783"/>
      <c r="P55" s="784"/>
      <c r="Q55" s="837"/>
      <c r="R55" s="838"/>
      <c r="S55" s="838"/>
      <c r="T55" s="838"/>
      <c r="U55" s="838"/>
      <c r="V55" s="838"/>
      <c r="W55" s="838"/>
      <c r="X55" s="838"/>
      <c r="Y55" s="838"/>
      <c r="Z55" s="838"/>
      <c r="AA55" s="838"/>
      <c r="AB55" s="838"/>
      <c r="AC55" s="838"/>
      <c r="AD55" s="838"/>
      <c r="AE55" s="839"/>
      <c r="AF55" s="788"/>
      <c r="AG55" s="789"/>
      <c r="AH55" s="789"/>
      <c r="AI55" s="789"/>
      <c r="AJ55" s="790"/>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32"/>
      <c r="BK55" s="232"/>
      <c r="BL55" s="232"/>
      <c r="BM55" s="232"/>
      <c r="BN55" s="232"/>
      <c r="BO55" s="241"/>
      <c r="BP55" s="241"/>
      <c r="BQ55" s="238">
        <v>49</v>
      </c>
      <c r="BR55" s="239"/>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30"/>
    </row>
    <row r="56" spans="1:131" ht="26.25" customHeight="1" x14ac:dyDescent="0.15">
      <c r="A56" s="238">
        <v>29</v>
      </c>
      <c r="B56" s="782"/>
      <c r="C56" s="783"/>
      <c r="D56" s="783"/>
      <c r="E56" s="783"/>
      <c r="F56" s="783"/>
      <c r="G56" s="783"/>
      <c r="H56" s="783"/>
      <c r="I56" s="783"/>
      <c r="J56" s="783"/>
      <c r="K56" s="783"/>
      <c r="L56" s="783"/>
      <c r="M56" s="783"/>
      <c r="N56" s="783"/>
      <c r="O56" s="783"/>
      <c r="P56" s="784"/>
      <c r="Q56" s="837"/>
      <c r="R56" s="838"/>
      <c r="S56" s="838"/>
      <c r="T56" s="838"/>
      <c r="U56" s="838"/>
      <c r="V56" s="838"/>
      <c r="W56" s="838"/>
      <c r="X56" s="838"/>
      <c r="Y56" s="838"/>
      <c r="Z56" s="838"/>
      <c r="AA56" s="838"/>
      <c r="AB56" s="838"/>
      <c r="AC56" s="838"/>
      <c r="AD56" s="838"/>
      <c r="AE56" s="839"/>
      <c r="AF56" s="788"/>
      <c r="AG56" s="789"/>
      <c r="AH56" s="789"/>
      <c r="AI56" s="789"/>
      <c r="AJ56" s="790"/>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32"/>
      <c r="BK56" s="232"/>
      <c r="BL56" s="232"/>
      <c r="BM56" s="232"/>
      <c r="BN56" s="232"/>
      <c r="BO56" s="241"/>
      <c r="BP56" s="241"/>
      <c r="BQ56" s="238">
        <v>50</v>
      </c>
      <c r="BR56" s="239"/>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30"/>
    </row>
    <row r="57" spans="1:131" ht="26.25" customHeight="1" x14ac:dyDescent="0.15">
      <c r="A57" s="238">
        <v>30</v>
      </c>
      <c r="B57" s="782"/>
      <c r="C57" s="783"/>
      <c r="D57" s="783"/>
      <c r="E57" s="783"/>
      <c r="F57" s="783"/>
      <c r="G57" s="783"/>
      <c r="H57" s="783"/>
      <c r="I57" s="783"/>
      <c r="J57" s="783"/>
      <c r="K57" s="783"/>
      <c r="L57" s="783"/>
      <c r="M57" s="783"/>
      <c r="N57" s="783"/>
      <c r="O57" s="783"/>
      <c r="P57" s="784"/>
      <c r="Q57" s="837"/>
      <c r="R57" s="838"/>
      <c r="S57" s="838"/>
      <c r="T57" s="838"/>
      <c r="U57" s="838"/>
      <c r="V57" s="838"/>
      <c r="W57" s="838"/>
      <c r="X57" s="838"/>
      <c r="Y57" s="838"/>
      <c r="Z57" s="838"/>
      <c r="AA57" s="838"/>
      <c r="AB57" s="838"/>
      <c r="AC57" s="838"/>
      <c r="AD57" s="838"/>
      <c r="AE57" s="839"/>
      <c r="AF57" s="788"/>
      <c r="AG57" s="789"/>
      <c r="AH57" s="789"/>
      <c r="AI57" s="789"/>
      <c r="AJ57" s="790"/>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32"/>
      <c r="BK57" s="232"/>
      <c r="BL57" s="232"/>
      <c r="BM57" s="232"/>
      <c r="BN57" s="232"/>
      <c r="BO57" s="241"/>
      <c r="BP57" s="241"/>
      <c r="BQ57" s="238">
        <v>51</v>
      </c>
      <c r="BR57" s="239"/>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30"/>
    </row>
    <row r="58" spans="1:131" ht="26.25" customHeight="1" x14ac:dyDescent="0.15">
      <c r="A58" s="238">
        <v>31</v>
      </c>
      <c r="B58" s="782"/>
      <c r="C58" s="783"/>
      <c r="D58" s="783"/>
      <c r="E58" s="783"/>
      <c r="F58" s="783"/>
      <c r="G58" s="783"/>
      <c r="H58" s="783"/>
      <c r="I58" s="783"/>
      <c r="J58" s="783"/>
      <c r="K58" s="783"/>
      <c r="L58" s="783"/>
      <c r="M58" s="783"/>
      <c r="N58" s="783"/>
      <c r="O58" s="783"/>
      <c r="P58" s="784"/>
      <c r="Q58" s="837"/>
      <c r="R58" s="838"/>
      <c r="S58" s="838"/>
      <c r="T58" s="838"/>
      <c r="U58" s="838"/>
      <c r="V58" s="838"/>
      <c r="W58" s="838"/>
      <c r="X58" s="838"/>
      <c r="Y58" s="838"/>
      <c r="Z58" s="838"/>
      <c r="AA58" s="838"/>
      <c r="AB58" s="838"/>
      <c r="AC58" s="838"/>
      <c r="AD58" s="838"/>
      <c r="AE58" s="839"/>
      <c r="AF58" s="788"/>
      <c r="AG58" s="789"/>
      <c r="AH58" s="789"/>
      <c r="AI58" s="789"/>
      <c r="AJ58" s="790"/>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32"/>
      <c r="BK58" s="232"/>
      <c r="BL58" s="232"/>
      <c r="BM58" s="232"/>
      <c r="BN58" s="232"/>
      <c r="BO58" s="241"/>
      <c r="BP58" s="241"/>
      <c r="BQ58" s="238">
        <v>52</v>
      </c>
      <c r="BR58" s="239"/>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30"/>
    </row>
    <row r="59" spans="1:131" ht="26.25" customHeight="1" x14ac:dyDescent="0.15">
      <c r="A59" s="238">
        <v>32</v>
      </c>
      <c r="B59" s="782"/>
      <c r="C59" s="783"/>
      <c r="D59" s="783"/>
      <c r="E59" s="783"/>
      <c r="F59" s="783"/>
      <c r="G59" s="783"/>
      <c r="H59" s="783"/>
      <c r="I59" s="783"/>
      <c r="J59" s="783"/>
      <c r="K59" s="783"/>
      <c r="L59" s="783"/>
      <c r="M59" s="783"/>
      <c r="N59" s="783"/>
      <c r="O59" s="783"/>
      <c r="P59" s="784"/>
      <c r="Q59" s="837"/>
      <c r="R59" s="838"/>
      <c r="S59" s="838"/>
      <c r="T59" s="838"/>
      <c r="U59" s="838"/>
      <c r="V59" s="838"/>
      <c r="W59" s="838"/>
      <c r="X59" s="838"/>
      <c r="Y59" s="838"/>
      <c r="Z59" s="838"/>
      <c r="AA59" s="838"/>
      <c r="AB59" s="838"/>
      <c r="AC59" s="838"/>
      <c r="AD59" s="838"/>
      <c r="AE59" s="839"/>
      <c r="AF59" s="788"/>
      <c r="AG59" s="789"/>
      <c r="AH59" s="789"/>
      <c r="AI59" s="789"/>
      <c r="AJ59" s="790"/>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32"/>
      <c r="BK59" s="232"/>
      <c r="BL59" s="232"/>
      <c r="BM59" s="232"/>
      <c r="BN59" s="232"/>
      <c r="BO59" s="241"/>
      <c r="BP59" s="241"/>
      <c r="BQ59" s="238">
        <v>53</v>
      </c>
      <c r="BR59" s="239"/>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30"/>
    </row>
    <row r="60" spans="1:131" ht="26.25" customHeight="1" x14ac:dyDescent="0.15">
      <c r="A60" s="238">
        <v>33</v>
      </c>
      <c r="B60" s="782"/>
      <c r="C60" s="783"/>
      <c r="D60" s="783"/>
      <c r="E60" s="783"/>
      <c r="F60" s="783"/>
      <c r="G60" s="783"/>
      <c r="H60" s="783"/>
      <c r="I60" s="783"/>
      <c r="J60" s="783"/>
      <c r="K60" s="783"/>
      <c r="L60" s="783"/>
      <c r="M60" s="783"/>
      <c r="N60" s="783"/>
      <c r="O60" s="783"/>
      <c r="P60" s="784"/>
      <c r="Q60" s="837"/>
      <c r="R60" s="838"/>
      <c r="S60" s="838"/>
      <c r="T60" s="838"/>
      <c r="U60" s="838"/>
      <c r="V60" s="838"/>
      <c r="W60" s="838"/>
      <c r="X60" s="838"/>
      <c r="Y60" s="838"/>
      <c r="Z60" s="838"/>
      <c r="AA60" s="838"/>
      <c r="AB60" s="838"/>
      <c r="AC60" s="838"/>
      <c r="AD60" s="838"/>
      <c r="AE60" s="839"/>
      <c r="AF60" s="788"/>
      <c r="AG60" s="789"/>
      <c r="AH60" s="789"/>
      <c r="AI60" s="789"/>
      <c r="AJ60" s="790"/>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32"/>
      <c r="BK60" s="232"/>
      <c r="BL60" s="232"/>
      <c r="BM60" s="232"/>
      <c r="BN60" s="232"/>
      <c r="BO60" s="241"/>
      <c r="BP60" s="241"/>
      <c r="BQ60" s="238">
        <v>54</v>
      </c>
      <c r="BR60" s="239"/>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30"/>
    </row>
    <row r="61" spans="1:131" ht="26.25" customHeight="1" thickBot="1" x14ac:dyDescent="0.2">
      <c r="A61" s="238">
        <v>34</v>
      </c>
      <c r="B61" s="782"/>
      <c r="C61" s="783"/>
      <c r="D61" s="783"/>
      <c r="E61" s="783"/>
      <c r="F61" s="783"/>
      <c r="G61" s="783"/>
      <c r="H61" s="783"/>
      <c r="I61" s="783"/>
      <c r="J61" s="783"/>
      <c r="K61" s="783"/>
      <c r="L61" s="783"/>
      <c r="M61" s="783"/>
      <c r="N61" s="783"/>
      <c r="O61" s="783"/>
      <c r="P61" s="784"/>
      <c r="Q61" s="837"/>
      <c r="R61" s="838"/>
      <c r="S61" s="838"/>
      <c r="T61" s="838"/>
      <c r="U61" s="838"/>
      <c r="V61" s="838"/>
      <c r="W61" s="838"/>
      <c r="X61" s="838"/>
      <c r="Y61" s="838"/>
      <c r="Z61" s="838"/>
      <c r="AA61" s="838"/>
      <c r="AB61" s="838"/>
      <c r="AC61" s="838"/>
      <c r="AD61" s="838"/>
      <c r="AE61" s="839"/>
      <c r="AF61" s="788"/>
      <c r="AG61" s="789"/>
      <c r="AH61" s="789"/>
      <c r="AI61" s="789"/>
      <c r="AJ61" s="790"/>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32"/>
      <c r="BK61" s="232"/>
      <c r="BL61" s="232"/>
      <c r="BM61" s="232"/>
      <c r="BN61" s="232"/>
      <c r="BO61" s="241"/>
      <c r="BP61" s="241"/>
      <c r="BQ61" s="238">
        <v>55</v>
      </c>
      <c r="BR61" s="239"/>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30"/>
    </row>
    <row r="62" spans="1:131" ht="26.25" customHeight="1" x14ac:dyDescent="0.15">
      <c r="A62" s="238">
        <v>35</v>
      </c>
      <c r="B62" s="782"/>
      <c r="C62" s="783"/>
      <c r="D62" s="783"/>
      <c r="E62" s="783"/>
      <c r="F62" s="783"/>
      <c r="G62" s="783"/>
      <c r="H62" s="783"/>
      <c r="I62" s="783"/>
      <c r="J62" s="783"/>
      <c r="K62" s="783"/>
      <c r="L62" s="783"/>
      <c r="M62" s="783"/>
      <c r="N62" s="783"/>
      <c r="O62" s="783"/>
      <c r="P62" s="784"/>
      <c r="Q62" s="837"/>
      <c r="R62" s="838"/>
      <c r="S62" s="838"/>
      <c r="T62" s="838"/>
      <c r="U62" s="838"/>
      <c r="V62" s="838"/>
      <c r="W62" s="838"/>
      <c r="X62" s="838"/>
      <c r="Y62" s="838"/>
      <c r="Z62" s="838"/>
      <c r="AA62" s="838"/>
      <c r="AB62" s="838"/>
      <c r="AC62" s="838"/>
      <c r="AD62" s="838"/>
      <c r="AE62" s="839"/>
      <c r="AF62" s="788"/>
      <c r="AG62" s="789"/>
      <c r="AH62" s="789"/>
      <c r="AI62" s="789"/>
      <c r="AJ62" s="790"/>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8" t="s">
        <v>395</v>
      </c>
      <c r="BK62" s="808"/>
      <c r="BL62" s="808"/>
      <c r="BM62" s="808"/>
      <c r="BN62" s="809"/>
      <c r="BO62" s="241"/>
      <c r="BP62" s="241"/>
      <c r="BQ62" s="238">
        <v>56</v>
      </c>
      <c r="BR62" s="239"/>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30"/>
    </row>
    <row r="63" spans="1:131" ht="26.25" customHeight="1" thickBot="1" x14ac:dyDescent="0.2">
      <c r="A63" s="240" t="s">
        <v>377</v>
      </c>
      <c r="B63" s="791" t="s">
        <v>396</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f>IF(SUM(AF28:AJ62)=0,"-",SUM(AF28:AJ62))</f>
        <v>400</v>
      </c>
      <c r="AG63" s="846"/>
      <c r="AH63" s="846"/>
      <c r="AI63" s="846"/>
      <c r="AJ63" s="847"/>
      <c r="AK63" s="799"/>
      <c r="AL63" s="800"/>
      <c r="AM63" s="800"/>
      <c r="AN63" s="800"/>
      <c r="AO63" s="800"/>
      <c r="AP63" s="795">
        <f>IF(SUM(AP28:AT62)=0,"-",SUM(AP28:AT62))</f>
        <v>712</v>
      </c>
      <c r="AQ63" s="795"/>
      <c r="AR63" s="795"/>
      <c r="AS63" s="795"/>
      <c r="AT63" s="795"/>
      <c r="AU63" s="795">
        <f>IF(SUM(AU28:AY62)=0,"-",SUM(AU28:AY62))</f>
        <v>22</v>
      </c>
      <c r="AV63" s="795"/>
      <c r="AW63" s="795"/>
      <c r="AX63" s="795"/>
      <c r="AY63" s="795"/>
      <c r="AZ63" s="849"/>
      <c r="BA63" s="849"/>
      <c r="BB63" s="849"/>
      <c r="BC63" s="849"/>
      <c r="BD63" s="849"/>
      <c r="BE63" s="850"/>
      <c r="BF63" s="850"/>
      <c r="BG63" s="850"/>
      <c r="BH63" s="850"/>
      <c r="BI63" s="851"/>
      <c r="BJ63" s="852" t="s">
        <v>122</v>
      </c>
      <c r="BK63" s="853"/>
      <c r="BL63" s="853"/>
      <c r="BM63" s="853"/>
      <c r="BN63" s="854"/>
      <c r="BO63" s="241"/>
      <c r="BP63" s="241"/>
      <c r="BQ63" s="238">
        <v>57</v>
      </c>
      <c r="BR63" s="239"/>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30"/>
    </row>
    <row r="66" spans="1:131" ht="26.25" customHeight="1" x14ac:dyDescent="0.15">
      <c r="A66" s="729" t="s">
        <v>398</v>
      </c>
      <c r="B66" s="730"/>
      <c r="C66" s="730"/>
      <c r="D66" s="730"/>
      <c r="E66" s="730"/>
      <c r="F66" s="730"/>
      <c r="G66" s="730"/>
      <c r="H66" s="730"/>
      <c r="I66" s="730"/>
      <c r="J66" s="730"/>
      <c r="K66" s="730"/>
      <c r="L66" s="730"/>
      <c r="M66" s="730"/>
      <c r="N66" s="730"/>
      <c r="O66" s="730"/>
      <c r="P66" s="731"/>
      <c r="Q66" s="735" t="s">
        <v>381</v>
      </c>
      <c r="R66" s="736"/>
      <c r="S66" s="736"/>
      <c r="T66" s="736"/>
      <c r="U66" s="737"/>
      <c r="V66" s="735" t="s">
        <v>382</v>
      </c>
      <c r="W66" s="736"/>
      <c r="X66" s="736"/>
      <c r="Y66" s="736"/>
      <c r="Z66" s="737"/>
      <c r="AA66" s="735" t="s">
        <v>383</v>
      </c>
      <c r="AB66" s="736"/>
      <c r="AC66" s="736"/>
      <c r="AD66" s="736"/>
      <c r="AE66" s="737"/>
      <c r="AF66" s="855" t="s">
        <v>384</v>
      </c>
      <c r="AG66" s="817"/>
      <c r="AH66" s="817"/>
      <c r="AI66" s="817"/>
      <c r="AJ66" s="856"/>
      <c r="AK66" s="735" t="s">
        <v>385</v>
      </c>
      <c r="AL66" s="730"/>
      <c r="AM66" s="730"/>
      <c r="AN66" s="730"/>
      <c r="AO66" s="731"/>
      <c r="AP66" s="735" t="s">
        <v>386</v>
      </c>
      <c r="AQ66" s="736"/>
      <c r="AR66" s="736"/>
      <c r="AS66" s="736"/>
      <c r="AT66" s="737"/>
      <c r="AU66" s="735" t="s">
        <v>399</v>
      </c>
      <c r="AV66" s="736"/>
      <c r="AW66" s="736"/>
      <c r="AX66" s="736"/>
      <c r="AY66" s="737"/>
      <c r="AZ66" s="735" t="s">
        <v>364</v>
      </c>
      <c r="BA66" s="736"/>
      <c r="BB66" s="736"/>
      <c r="BC66" s="736"/>
      <c r="BD66" s="742"/>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7"/>
      <c r="AG67" s="820"/>
      <c r="AH67" s="820"/>
      <c r="AI67" s="820"/>
      <c r="AJ67" s="858"/>
      <c r="AK67" s="859"/>
      <c r="AL67" s="733"/>
      <c r="AM67" s="733"/>
      <c r="AN67" s="733"/>
      <c r="AO67" s="734"/>
      <c r="AP67" s="738"/>
      <c r="AQ67" s="739"/>
      <c r="AR67" s="739"/>
      <c r="AS67" s="739"/>
      <c r="AT67" s="740"/>
      <c r="AU67" s="738"/>
      <c r="AV67" s="739"/>
      <c r="AW67" s="739"/>
      <c r="AX67" s="739"/>
      <c r="AY67" s="740"/>
      <c r="AZ67" s="738"/>
      <c r="BA67" s="739"/>
      <c r="BB67" s="739"/>
      <c r="BC67" s="739"/>
      <c r="BD67" s="744"/>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0" t="s">
        <v>552</v>
      </c>
      <c r="C68" s="871"/>
      <c r="D68" s="871"/>
      <c r="E68" s="871"/>
      <c r="F68" s="871"/>
      <c r="G68" s="871"/>
      <c r="H68" s="871"/>
      <c r="I68" s="871"/>
      <c r="J68" s="871"/>
      <c r="K68" s="871"/>
      <c r="L68" s="871"/>
      <c r="M68" s="871"/>
      <c r="N68" s="871"/>
      <c r="O68" s="871"/>
      <c r="P68" s="872"/>
      <c r="Q68" s="873">
        <v>33</v>
      </c>
      <c r="R68" s="867"/>
      <c r="S68" s="867"/>
      <c r="T68" s="867"/>
      <c r="U68" s="867"/>
      <c r="V68" s="867">
        <v>30</v>
      </c>
      <c r="W68" s="867"/>
      <c r="X68" s="867"/>
      <c r="Y68" s="867"/>
      <c r="Z68" s="867"/>
      <c r="AA68" s="867">
        <v>3</v>
      </c>
      <c r="AB68" s="867"/>
      <c r="AC68" s="867"/>
      <c r="AD68" s="867"/>
      <c r="AE68" s="867"/>
      <c r="AF68" s="867">
        <v>3</v>
      </c>
      <c r="AG68" s="867"/>
      <c r="AH68" s="867"/>
      <c r="AI68" s="867"/>
      <c r="AJ68" s="867"/>
      <c r="AK68" s="867" t="s">
        <v>551</v>
      </c>
      <c r="AL68" s="867"/>
      <c r="AM68" s="867"/>
      <c r="AN68" s="867"/>
      <c r="AO68" s="867"/>
      <c r="AP68" s="867" t="s">
        <v>551</v>
      </c>
      <c r="AQ68" s="867"/>
      <c r="AR68" s="867"/>
      <c r="AS68" s="867"/>
      <c r="AT68" s="867"/>
      <c r="AU68" s="867" t="s">
        <v>551</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553</v>
      </c>
      <c r="C69" s="875"/>
      <c r="D69" s="875"/>
      <c r="E69" s="875"/>
      <c r="F69" s="875"/>
      <c r="G69" s="875"/>
      <c r="H69" s="875"/>
      <c r="I69" s="875"/>
      <c r="J69" s="875"/>
      <c r="K69" s="875"/>
      <c r="L69" s="875"/>
      <c r="M69" s="875"/>
      <c r="N69" s="875"/>
      <c r="O69" s="875"/>
      <c r="P69" s="876"/>
      <c r="Q69" s="877">
        <v>21</v>
      </c>
      <c r="R69" s="832"/>
      <c r="S69" s="832"/>
      <c r="T69" s="832"/>
      <c r="U69" s="832"/>
      <c r="V69" s="832">
        <v>19</v>
      </c>
      <c r="W69" s="832"/>
      <c r="X69" s="832"/>
      <c r="Y69" s="832"/>
      <c r="Z69" s="832"/>
      <c r="AA69" s="832">
        <v>2</v>
      </c>
      <c r="AB69" s="832"/>
      <c r="AC69" s="832"/>
      <c r="AD69" s="832"/>
      <c r="AE69" s="832"/>
      <c r="AF69" s="832">
        <v>2</v>
      </c>
      <c r="AG69" s="832"/>
      <c r="AH69" s="832"/>
      <c r="AI69" s="832"/>
      <c r="AJ69" s="832"/>
      <c r="AK69" s="832" t="s">
        <v>551</v>
      </c>
      <c r="AL69" s="832"/>
      <c r="AM69" s="832"/>
      <c r="AN69" s="832"/>
      <c r="AO69" s="832"/>
      <c r="AP69" s="832" t="s">
        <v>551</v>
      </c>
      <c r="AQ69" s="832"/>
      <c r="AR69" s="832"/>
      <c r="AS69" s="832"/>
      <c r="AT69" s="832"/>
      <c r="AU69" s="832" t="s">
        <v>551</v>
      </c>
      <c r="AV69" s="832"/>
      <c r="AW69" s="832"/>
      <c r="AX69" s="832"/>
      <c r="AY69" s="832"/>
      <c r="AZ69" s="834"/>
      <c r="BA69" s="834"/>
      <c r="BB69" s="834"/>
      <c r="BC69" s="834"/>
      <c r="BD69" s="835"/>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c r="C70" s="875"/>
      <c r="D70" s="875"/>
      <c r="E70" s="875"/>
      <c r="F70" s="875"/>
      <c r="G70" s="875"/>
      <c r="H70" s="875"/>
      <c r="I70" s="875"/>
      <c r="J70" s="875"/>
      <c r="K70" s="875"/>
      <c r="L70" s="875"/>
      <c r="M70" s="875"/>
      <c r="N70" s="875"/>
      <c r="O70" s="875"/>
      <c r="P70" s="876"/>
      <c r="Q70" s="877"/>
      <c r="R70" s="832"/>
      <c r="S70" s="832"/>
      <c r="T70" s="832"/>
      <c r="U70" s="832"/>
      <c r="V70" s="832"/>
      <c r="W70" s="832"/>
      <c r="X70" s="832"/>
      <c r="Y70" s="832"/>
      <c r="Z70" s="832"/>
      <c r="AA70" s="832"/>
      <c r="AB70" s="832"/>
      <c r="AC70" s="832"/>
      <c r="AD70" s="832"/>
      <c r="AE70" s="832"/>
      <c r="AF70" s="832"/>
      <c r="AG70" s="832"/>
      <c r="AH70" s="832"/>
      <c r="AI70" s="832"/>
      <c r="AJ70" s="832"/>
      <c r="AK70" s="832"/>
      <c r="AL70" s="832"/>
      <c r="AM70" s="832"/>
      <c r="AN70" s="832"/>
      <c r="AO70" s="832"/>
      <c r="AP70" s="832"/>
      <c r="AQ70" s="832"/>
      <c r="AR70" s="832"/>
      <c r="AS70" s="832"/>
      <c r="AT70" s="832"/>
      <c r="AU70" s="832"/>
      <c r="AV70" s="832"/>
      <c r="AW70" s="832"/>
      <c r="AX70" s="832"/>
      <c r="AY70" s="832"/>
      <c r="AZ70" s="834"/>
      <c r="BA70" s="834"/>
      <c r="BB70" s="834"/>
      <c r="BC70" s="834"/>
      <c r="BD70" s="835"/>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c r="C71" s="875"/>
      <c r="D71" s="875"/>
      <c r="E71" s="875"/>
      <c r="F71" s="875"/>
      <c r="G71" s="875"/>
      <c r="H71" s="875"/>
      <c r="I71" s="875"/>
      <c r="J71" s="875"/>
      <c r="K71" s="875"/>
      <c r="L71" s="875"/>
      <c r="M71" s="875"/>
      <c r="N71" s="875"/>
      <c r="O71" s="875"/>
      <c r="P71" s="876"/>
      <c r="Q71" s="877"/>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c r="AO71" s="832"/>
      <c r="AP71" s="832"/>
      <c r="AQ71" s="832"/>
      <c r="AR71" s="832"/>
      <c r="AS71" s="832"/>
      <c r="AT71" s="832"/>
      <c r="AU71" s="832"/>
      <c r="AV71" s="832"/>
      <c r="AW71" s="832"/>
      <c r="AX71" s="832"/>
      <c r="AY71" s="832"/>
      <c r="AZ71" s="834"/>
      <c r="BA71" s="834"/>
      <c r="BB71" s="834"/>
      <c r="BC71" s="834"/>
      <c r="BD71" s="835"/>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c r="C72" s="875"/>
      <c r="D72" s="875"/>
      <c r="E72" s="875"/>
      <c r="F72" s="875"/>
      <c r="G72" s="875"/>
      <c r="H72" s="875"/>
      <c r="I72" s="875"/>
      <c r="J72" s="875"/>
      <c r="K72" s="875"/>
      <c r="L72" s="875"/>
      <c r="M72" s="875"/>
      <c r="N72" s="875"/>
      <c r="O72" s="875"/>
      <c r="P72" s="876"/>
      <c r="Q72" s="877"/>
      <c r="R72" s="832"/>
      <c r="S72" s="832"/>
      <c r="T72" s="832"/>
      <c r="U72" s="832"/>
      <c r="V72" s="832"/>
      <c r="W72" s="832"/>
      <c r="X72" s="832"/>
      <c r="Y72" s="832"/>
      <c r="Z72" s="832"/>
      <c r="AA72" s="832"/>
      <c r="AB72" s="832"/>
      <c r="AC72" s="832"/>
      <c r="AD72" s="832"/>
      <c r="AE72" s="832"/>
      <c r="AF72" s="832"/>
      <c r="AG72" s="832"/>
      <c r="AH72" s="832"/>
      <c r="AI72" s="832"/>
      <c r="AJ72" s="832"/>
      <c r="AK72" s="832"/>
      <c r="AL72" s="832"/>
      <c r="AM72" s="832"/>
      <c r="AN72" s="832"/>
      <c r="AO72" s="832"/>
      <c r="AP72" s="832"/>
      <c r="AQ72" s="832"/>
      <c r="AR72" s="832"/>
      <c r="AS72" s="832"/>
      <c r="AT72" s="832"/>
      <c r="AU72" s="832"/>
      <c r="AV72" s="832"/>
      <c r="AW72" s="832"/>
      <c r="AX72" s="832"/>
      <c r="AY72" s="832"/>
      <c r="AZ72" s="834"/>
      <c r="BA72" s="834"/>
      <c r="BB72" s="834"/>
      <c r="BC72" s="834"/>
      <c r="BD72" s="835"/>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c r="C73" s="875"/>
      <c r="D73" s="875"/>
      <c r="E73" s="875"/>
      <c r="F73" s="875"/>
      <c r="G73" s="875"/>
      <c r="H73" s="875"/>
      <c r="I73" s="875"/>
      <c r="J73" s="875"/>
      <c r="K73" s="875"/>
      <c r="L73" s="875"/>
      <c r="M73" s="875"/>
      <c r="N73" s="875"/>
      <c r="O73" s="875"/>
      <c r="P73" s="876"/>
      <c r="Q73" s="877"/>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2"/>
      <c r="AY73" s="832"/>
      <c r="AZ73" s="834"/>
      <c r="BA73" s="834"/>
      <c r="BB73" s="834"/>
      <c r="BC73" s="834"/>
      <c r="BD73" s="835"/>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c r="C74" s="875"/>
      <c r="D74" s="875"/>
      <c r="E74" s="875"/>
      <c r="F74" s="875"/>
      <c r="G74" s="875"/>
      <c r="H74" s="875"/>
      <c r="I74" s="875"/>
      <c r="J74" s="875"/>
      <c r="K74" s="875"/>
      <c r="L74" s="875"/>
      <c r="M74" s="875"/>
      <c r="N74" s="875"/>
      <c r="O74" s="875"/>
      <c r="P74" s="876"/>
      <c r="Q74" s="877"/>
      <c r="R74" s="832"/>
      <c r="S74" s="832"/>
      <c r="T74" s="832"/>
      <c r="U74" s="832"/>
      <c r="V74" s="832"/>
      <c r="W74" s="832"/>
      <c r="X74" s="832"/>
      <c r="Y74" s="832"/>
      <c r="Z74" s="832"/>
      <c r="AA74" s="832"/>
      <c r="AB74" s="832"/>
      <c r="AC74" s="832"/>
      <c r="AD74" s="832"/>
      <c r="AE74" s="832"/>
      <c r="AF74" s="832"/>
      <c r="AG74" s="832"/>
      <c r="AH74" s="832"/>
      <c r="AI74" s="832"/>
      <c r="AJ74" s="832"/>
      <c r="AK74" s="832"/>
      <c r="AL74" s="832"/>
      <c r="AM74" s="832"/>
      <c r="AN74" s="832"/>
      <c r="AO74" s="832"/>
      <c r="AP74" s="832"/>
      <c r="AQ74" s="832"/>
      <c r="AR74" s="832"/>
      <c r="AS74" s="832"/>
      <c r="AT74" s="832"/>
      <c r="AU74" s="832"/>
      <c r="AV74" s="832"/>
      <c r="AW74" s="832"/>
      <c r="AX74" s="832"/>
      <c r="AY74" s="832"/>
      <c r="AZ74" s="834"/>
      <c r="BA74" s="834"/>
      <c r="BB74" s="834"/>
      <c r="BC74" s="834"/>
      <c r="BD74" s="835"/>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c r="C75" s="875"/>
      <c r="D75" s="875"/>
      <c r="E75" s="875"/>
      <c r="F75" s="875"/>
      <c r="G75" s="875"/>
      <c r="H75" s="875"/>
      <c r="I75" s="875"/>
      <c r="J75" s="875"/>
      <c r="K75" s="875"/>
      <c r="L75" s="875"/>
      <c r="M75" s="875"/>
      <c r="N75" s="875"/>
      <c r="O75" s="875"/>
      <c r="P75" s="876"/>
      <c r="Q75" s="878"/>
      <c r="R75" s="879"/>
      <c r="S75" s="879"/>
      <c r="T75" s="879"/>
      <c r="U75" s="836"/>
      <c r="V75" s="880"/>
      <c r="W75" s="879"/>
      <c r="X75" s="879"/>
      <c r="Y75" s="879"/>
      <c r="Z75" s="836"/>
      <c r="AA75" s="880"/>
      <c r="AB75" s="879"/>
      <c r="AC75" s="879"/>
      <c r="AD75" s="879"/>
      <c r="AE75" s="836"/>
      <c r="AF75" s="880"/>
      <c r="AG75" s="879"/>
      <c r="AH75" s="879"/>
      <c r="AI75" s="879"/>
      <c r="AJ75" s="836"/>
      <c r="AK75" s="880"/>
      <c r="AL75" s="879"/>
      <c r="AM75" s="879"/>
      <c r="AN75" s="879"/>
      <c r="AO75" s="836"/>
      <c r="AP75" s="880"/>
      <c r="AQ75" s="879"/>
      <c r="AR75" s="879"/>
      <c r="AS75" s="879"/>
      <c r="AT75" s="836"/>
      <c r="AU75" s="880"/>
      <c r="AV75" s="879"/>
      <c r="AW75" s="879"/>
      <c r="AX75" s="879"/>
      <c r="AY75" s="836"/>
      <c r="AZ75" s="834"/>
      <c r="BA75" s="834"/>
      <c r="BB75" s="834"/>
      <c r="BC75" s="834"/>
      <c r="BD75" s="835"/>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c r="C76" s="875"/>
      <c r="D76" s="875"/>
      <c r="E76" s="875"/>
      <c r="F76" s="875"/>
      <c r="G76" s="875"/>
      <c r="H76" s="875"/>
      <c r="I76" s="875"/>
      <c r="J76" s="875"/>
      <c r="K76" s="875"/>
      <c r="L76" s="875"/>
      <c r="M76" s="875"/>
      <c r="N76" s="875"/>
      <c r="O76" s="875"/>
      <c r="P76" s="876"/>
      <c r="Q76" s="878"/>
      <c r="R76" s="879"/>
      <c r="S76" s="879"/>
      <c r="T76" s="879"/>
      <c r="U76" s="836"/>
      <c r="V76" s="880"/>
      <c r="W76" s="879"/>
      <c r="X76" s="879"/>
      <c r="Y76" s="879"/>
      <c r="Z76" s="836"/>
      <c r="AA76" s="880"/>
      <c r="AB76" s="879"/>
      <c r="AC76" s="879"/>
      <c r="AD76" s="879"/>
      <c r="AE76" s="836"/>
      <c r="AF76" s="880"/>
      <c r="AG76" s="879"/>
      <c r="AH76" s="879"/>
      <c r="AI76" s="879"/>
      <c r="AJ76" s="836"/>
      <c r="AK76" s="880"/>
      <c r="AL76" s="879"/>
      <c r="AM76" s="879"/>
      <c r="AN76" s="879"/>
      <c r="AO76" s="836"/>
      <c r="AP76" s="880"/>
      <c r="AQ76" s="879"/>
      <c r="AR76" s="879"/>
      <c r="AS76" s="879"/>
      <c r="AT76" s="836"/>
      <c r="AU76" s="880"/>
      <c r="AV76" s="879"/>
      <c r="AW76" s="879"/>
      <c r="AX76" s="879"/>
      <c r="AY76" s="836"/>
      <c r="AZ76" s="834"/>
      <c r="BA76" s="834"/>
      <c r="BB76" s="834"/>
      <c r="BC76" s="834"/>
      <c r="BD76" s="835"/>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c r="C77" s="875"/>
      <c r="D77" s="875"/>
      <c r="E77" s="875"/>
      <c r="F77" s="875"/>
      <c r="G77" s="875"/>
      <c r="H77" s="875"/>
      <c r="I77" s="875"/>
      <c r="J77" s="875"/>
      <c r="K77" s="875"/>
      <c r="L77" s="875"/>
      <c r="M77" s="875"/>
      <c r="N77" s="875"/>
      <c r="O77" s="875"/>
      <c r="P77" s="876"/>
      <c r="Q77" s="878"/>
      <c r="R77" s="879"/>
      <c r="S77" s="879"/>
      <c r="T77" s="879"/>
      <c r="U77" s="836"/>
      <c r="V77" s="880"/>
      <c r="W77" s="879"/>
      <c r="X77" s="879"/>
      <c r="Y77" s="879"/>
      <c r="Z77" s="836"/>
      <c r="AA77" s="880"/>
      <c r="AB77" s="879"/>
      <c r="AC77" s="879"/>
      <c r="AD77" s="879"/>
      <c r="AE77" s="836"/>
      <c r="AF77" s="880"/>
      <c r="AG77" s="879"/>
      <c r="AH77" s="879"/>
      <c r="AI77" s="879"/>
      <c r="AJ77" s="836"/>
      <c r="AK77" s="880"/>
      <c r="AL77" s="879"/>
      <c r="AM77" s="879"/>
      <c r="AN77" s="879"/>
      <c r="AO77" s="836"/>
      <c r="AP77" s="880"/>
      <c r="AQ77" s="879"/>
      <c r="AR77" s="879"/>
      <c r="AS77" s="879"/>
      <c r="AT77" s="836"/>
      <c r="AU77" s="880"/>
      <c r="AV77" s="879"/>
      <c r="AW77" s="879"/>
      <c r="AX77" s="879"/>
      <c r="AY77" s="836"/>
      <c r="AZ77" s="834"/>
      <c r="BA77" s="834"/>
      <c r="BB77" s="834"/>
      <c r="BC77" s="834"/>
      <c r="BD77" s="835"/>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77"/>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77"/>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77"/>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77"/>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377</v>
      </c>
      <c r="B88" s="791" t="s">
        <v>400</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795">
        <f>IF(SUM(AF68:AJ87)=0,"-",SUM(AF68:AJ87))</f>
        <v>5</v>
      </c>
      <c r="AG88" s="795"/>
      <c r="AH88" s="795"/>
      <c r="AI88" s="795"/>
      <c r="AJ88" s="795"/>
      <c r="AK88" s="800"/>
      <c r="AL88" s="800"/>
      <c r="AM88" s="800"/>
      <c r="AN88" s="800"/>
      <c r="AO88" s="800"/>
      <c r="AP88" s="795" t="str">
        <f>IF(SUM(AP68:AT87)=0,"-",SUM(AP68:AT87))</f>
        <v>-</v>
      </c>
      <c r="AQ88" s="795"/>
      <c r="AR88" s="795"/>
      <c r="AS88" s="795"/>
      <c r="AT88" s="795"/>
      <c r="AU88" s="795" t="str">
        <f>IF(SUM(AU68:AY87)=0,"-",SUM(AU68:AY87))</f>
        <v>-</v>
      </c>
      <c r="AV88" s="795"/>
      <c r="AW88" s="795"/>
      <c r="AX88" s="795"/>
      <c r="AY88" s="79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91" t="s">
        <v>401</v>
      </c>
      <c r="BS102" s="792"/>
      <c r="BT102" s="792"/>
      <c r="BU102" s="792"/>
      <c r="BV102" s="792"/>
      <c r="BW102" s="792"/>
      <c r="BX102" s="792"/>
      <c r="BY102" s="792"/>
      <c r="BZ102" s="792"/>
      <c r="CA102" s="792"/>
      <c r="CB102" s="792"/>
      <c r="CC102" s="792"/>
      <c r="CD102" s="792"/>
      <c r="CE102" s="792"/>
      <c r="CF102" s="792"/>
      <c r="CG102" s="793"/>
      <c r="CH102" s="888"/>
      <c r="CI102" s="889"/>
      <c r="CJ102" s="889"/>
      <c r="CK102" s="889"/>
      <c r="CL102" s="890"/>
      <c r="CM102" s="888"/>
      <c r="CN102" s="889"/>
      <c r="CO102" s="889"/>
      <c r="CP102" s="889"/>
      <c r="CQ102" s="890"/>
      <c r="CR102" s="795">
        <f>IF(SUM(CR7:CV101)=0,"-",SUM(CR7:CV101))</f>
        <v>93</v>
      </c>
      <c r="CS102" s="795"/>
      <c r="CT102" s="795"/>
      <c r="CU102" s="795"/>
      <c r="CV102" s="795"/>
      <c r="CW102" s="891" t="str">
        <f t="shared" ref="CW102" si="4">IF(SUM(CW7:DA101)=0,"-",SUM(CW7:DA101))</f>
        <v>-</v>
      </c>
      <c r="CX102" s="846"/>
      <c r="CY102" s="846"/>
      <c r="CZ102" s="846"/>
      <c r="DA102" s="892"/>
      <c r="DB102" s="891">
        <f t="shared" ref="DB102" si="5">IF(SUM(DB7:DF101)=0,"-",SUM(DB7:DF101))</f>
        <v>45</v>
      </c>
      <c r="DC102" s="846"/>
      <c r="DD102" s="846"/>
      <c r="DE102" s="846"/>
      <c r="DF102" s="892"/>
      <c r="DG102" s="891" t="str">
        <f t="shared" ref="DG102" si="6">IF(SUM(DG7:DK101)=0,"-",SUM(DG7:DK101))</f>
        <v>-</v>
      </c>
      <c r="DH102" s="846"/>
      <c r="DI102" s="846"/>
      <c r="DJ102" s="846"/>
      <c r="DK102" s="892"/>
      <c r="DL102" s="891" t="str">
        <f t="shared" ref="DL102" si="7">IF(SUM(DL7:DP101)=0,"-",SUM(DL7:DP101))</f>
        <v>-</v>
      </c>
      <c r="DM102" s="846"/>
      <c r="DN102" s="846"/>
      <c r="DO102" s="846"/>
      <c r="DP102" s="892"/>
      <c r="DQ102" s="891" t="str">
        <f t="shared" ref="DQ102" si="8">IF(SUM(DQ7:DU101)=0,"-",SUM(DQ7:DU101))</f>
        <v>-</v>
      </c>
      <c r="DR102" s="846"/>
      <c r="DS102" s="846"/>
      <c r="DT102" s="846"/>
      <c r="DU102" s="892"/>
      <c r="DV102" s="791"/>
      <c r="DW102" s="792"/>
      <c r="DX102" s="792"/>
      <c r="DY102" s="792"/>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402</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403</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406</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407</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408</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409</v>
      </c>
      <c r="AB109" s="894"/>
      <c r="AC109" s="894"/>
      <c r="AD109" s="894"/>
      <c r="AE109" s="895"/>
      <c r="AF109" s="893" t="s">
        <v>410</v>
      </c>
      <c r="AG109" s="894"/>
      <c r="AH109" s="894"/>
      <c r="AI109" s="894"/>
      <c r="AJ109" s="895"/>
      <c r="AK109" s="893" t="s">
        <v>294</v>
      </c>
      <c r="AL109" s="894"/>
      <c r="AM109" s="894"/>
      <c r="AN109" s="894"/>
      <c r="AO109" s="895"/>
      <c r="AP109" s="893" t="s">
        <v>411</v>
      </c>
      <c r="AQ109" s="894"/>
      <c r="AR109" s="894"/>
      <c r="AS109" s="894"/>
      <c r="AT109" s="896"/>
      <c r="AU109" s="913" t="s">
        <v>408</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409</v>
      </c>
      <c r="BR109" s="894"/>
      <c r="BS109" s="894"/>
      <c r="BT109" s="894"/>
      <c r="BU109" s="895"/>
      <c r="BV109" s="893" t="s">
        <v>410</v>
      </c>
      <c r="BW109" s="894"/>
      <c r="BX109" s="894"/>
      <c r="BY109" s="894"/>
      <c r="BZ109" s="895"/>
      <c r="CA109" s="893" t="s">
        <v>294</v>
      </c>
      <c r="CB109" s="894"/>
      <c r="CC109" s="894"/>
      <c r="CD109" s="894"/>
      <c r="CE109" s="895"/>
      <c r="CF109" s="914" t="s">
        <v>411</v>
      </c>
      <c r="CG109" s="914"/>
      <c r="CH109" s="914"/>
      <c r="CI109" s="914"/>
      <c r="CJ109" s="914"/>
      <c r="CK109" s="893" t="s">
        <v>412</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409</v>
      </c>
      <c r="DH109" s="894"/>
      <c r="DI109" s="894"/>
      <c r="DJ109" s="894"/>
      <c r="DK109" s="895"/>
      <c r="DL109" s="893" t="s">
        <v>410</v>
      </c>
      <c r="DM109" s="894"/>
      <c r="DN109" s="894"/>
      <c r="DO109" s="894"/>
      <c r="DP109" s="895"/>
      <c r="DQ109" s="893" t="s">
        <v>294</v>
      </c>
      <c r="DR109" s="894"/>
      <c r="DS109" s="894"/>
      <c r="DT109" s="894"/>
      <c r="DU109" s="895"/>
      <c r="DV109" s="893" t="s">
        <v>411</v>
      </c>
      <c r="DW109" s="894"/>
      <c r="DX109" s="894"/>
      <c r="DY109" s="894"/>
      <c r="DZ109" s="896"/>
    </row>
    <row r="110" spans="1:131" s="230" customFormat="1" ht="26.25" customHeight="1" x14ac:dyDescent="0.15">
      <c r="A110" s="897" t="s">
        <v>413</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642169</v>
      </c>
      <c r="AB110" s="901"/>
      <c r="AC110" s="901"/>
      <c r="AD110" s="901"/>
      <c r="AE110" s="902"/>
      <c r="AF110" s="903">
        <v>683640</v>
      </c>
      <c r="AG110" s="901"/>
      <c r="AH110" s="901"/>
      <c r="AI110" s="901"/>
      <c r="AJ110" s="902"/>
      <c r="AK110" s="903">
        <v>737774</v>
      </c>
      <c r="AL110" s="901"/>
      <c r="AM110" s="901"/>
      <c r="AN110" s="901"/>
      <c r="AO110" s="902"/>
      <c r="AP110" s="904">
        <v>25</v>
      </c>
      <c r="AQ110" s="905"/>
      <c r="AR110" s="905"/>
      <c r="AS110" s="905"/>
      <c r="AT110" s="906"/>
      <c r="AU110" s="907" t="s">
        <v>69</v>
      </c>
      <c r="AV110" s="908"/>
      <c r="AW110" s="908"/>
      <c r="AX110" s="908"/>
      <c r="AY110" s="908"/>
      <c r="AZ110" s="930" t="s">
        <v>414</v>
      </c>
      <c r="BA110" s="898"/>
      <c r="BB110" s="898"/>
      <c r="BC110" s="898"/>
      <c r="BD110" s="898"/>
      <c r="BE110" s="898"/>
      <c r="BF110" s="898"/>
      <c r="BG110" s="898"/>
      <c r="BH110" s="898"/>
      <c r="BI110" s="898"/>
      <c r="BJ110" s="898"/>
      <c r="BK110" s="898"/>
      <c r="BL110" s="898"/>
      <c r="BM110" s="898"/>
      <c r="BN110" s="898"/>
      <c r="BO110" s="898"/>
      <c r="BP110" s="899"/>
      <c r="BQ110" s="931">
        <v>6279227</v>
      </c>
      <c r="BR110" s="932"/>
      <c r="BS110" s="932"/>
      <c r="BT110" s="932"/>
      <c r="BU110" s="932"/>
      <c r="BV110" s="932">
        <v>5963043</v>
      </c>
      <c r="BW110" s="932"/>
      <c r="BX110" s="932"/>
      <c r="BY110" s="932"/>
      <c r="BZ110" s="932"/>
      <c r="CA110" s="932">
        <v>5605169</v>
      </c>
      <c r="CB110" s="932"/>
      <c r="CC110" s="932"/>
      <c r="CD110" s="932"/>
      <c r="CE110" s="932"/>
      <c r="CF110" s="945">
        <v>189.9</v>
      </c>
      <c r="CG110" s="946"/>
      <c r="CH110" s="946"/>
      <c r="CI110" s="946"/>
      <c r="CJ110" s="946"/>
      <c r="CK110" s="947" t="s">
        <v>415</v>
      </c>
      <c r="CL110" s="948"/>
      <c r="CM110" s="930" t="s">
        <v>416</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30" customFormat="1" ht="26.25" customHeight="1" x14ac:dyDescent="0.15">
      <c r="A111" s="935" t="s">
        <v>417</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418</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419</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30" customFormat="1" ht="26.25" customHeight="1" x14ac:dyDescent="0.15">
      <c r="A112" s="953" t="s">
        <v>420</v>
      </c>
      <c r="B112" s="954"/>
      <c r="C112" s="924" t="s">
        <v>421</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422</v>
      </c>
      <c r="BA112" s="924"/>
      <c r="BB112" s="924"/>
      <c r="BC112" s="924"/>
      <c r="BD112" s="924"/>
      <c r="BE112" s="924"/>
      <c r="BF112" s="924"/>
      <c r="BG112" s="924"/>
      <c r="BH112" s="924"/>
      <c r="BI112" s="924"/>
      <c r="BJ112" s="924"/>
      <c r="BK112" s="924"/>
      <c r="BL112" s="924"/>
      <c r="BM112" s="924"/>
      <c r="BN112" s="924"/>
      <c r="BO112" s="924"/>
      <c r="BP112" s="925"/>
      <c r="BQ112" s="926">
        <v>543833</v>
      </c>
      <c r="BR112" s="927"/>
      <c r="BS112" s="927"/>
      <c r="BT112" s="927"/>
      <c r="BU112" s="927"/>
      <c r="BV112" s="927">
        <v>532169</v>
      </c>
      <c r="BW112" s="927"/>
      <c r="BX112" s="927"/>
      <c r="BY112" s="927"/>
      <c r="BZ112" s="927"/>
      <c r="CA112" s="927">
        <v>533438</v>
      </c>
      <c r="CB112" s="927"/>
      <c r="CC112" s="927"/>
      <c r="CD112" s="927"/>
      <c r="CE112" s="927"/>
      <c r="CF112" s="921">
        <v>18.100000000000001</v>
      </c>
      <c r="CG112" s="922"/>
      <c r="CH112" s="922"/>
      <c r="CI112" s="922"/>
      <c r="CJ112" s="922"/>
      <c r="CK112" s="949"/>
      <c r="CL112" s="950"/>
      <c r="CM112" s="923" t="s">
        <v>423</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30" customFormat="1" ht="26.25" customHeight="1" x14ac:dyDescent="0.15">
      <c r="A113" s="955"/>
      <c r="B113" s="956"/>
      <c r="C113" s="924" t="s">
        <v>424</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79904</v>
      </c>
      <c r="AB113" s="939"/>
      <c r="AC113" s="939"/>
      <c r="AD113" s="939"/>
      <c r="AE113" s="940"/>
      <c r="AF113" s="941">
        <v>83229</v>
      </c>
      <c r="AG113" s="939"/>
      <c r="AH113" s="939"/>
      <c r="AI113" s="939"/>
      <c r="AJ113" s="940"/>
      <c r="AK113" s="941">
        <v>82947</v>
      </c>
      <c r="AL113" s="939"/>
      <c r="AM113" s="939"/>
      <c r="AN113" s="939"/>
      <c r="AO113" s="940"/>
      <c r="AP113" s="942">
        <v>2.8</v>
      </c>
      <c r="AQ113" s="943"/>
      <c r="AR113" s="943"/>
      <c r="AS113" s="943"/>
      <c r="AT113" s="944"/>
      <c r="AU113" s="909"/>
      <c r="AV113" s="910"/>
      <c r="AW113" s="910"/>
      <c r="AX113" s="910"/>
      <c r="AY113" s="910"/>
      <c r="AZ113" s="923" t="s">
        <v>425</v>
      </c>
      <c r="BA113" s="924"/>
      <c r="BB113" s="924"/>
      <c r="BC113" s="924"/>
      <c r="BD113" s="924"/>
      <c r="BE113" s="924"/>
      <c r="BF113" s="924"/>
      <c r="BG113" s="924"/>
      <c r="BH113" s="924"/>
      <c r="BI113" s="924"/>
      <c r="BJ113" s="924"/>
      <c r="BK113" s="924"/>
      <c r="BL113" s="924"/>
      <c r="BM113" s="924"/>
      <c r="BN113" s="924"/>
      <c r="BO113" s="924"/>
      <c r="BP113" s="925"/>
      <c r="BQ113" s="926" t="s">
        <v>122</v>
      </c>
      <c r="BR113" s="927"/>
      <c r="BS113" s="927"/>
      <c r="BT113" s="927"/>
      <c r="BU113" s="927"/>
      <c r="BV113" s="927" t="s">
        <v>122</v>
      </c>
      <c r="BW113" s="927"/>
      <c r="BX113" s="927"/>
      <c r="BY113" s="927"/>
      <c r="BZ113" s="927"/>
      <c r="CA113" s="927" t="s">
        <v>122</v>
      </c>
      <c r="CB113" s="927"/>
      <c r="CC113" s="927"/>
      <c r="CD113" s="927"/>
      <c r="CE113" s="927"/>
      <c r="CF113" s="921" t="s">
        <v>122</v>
      </c>
      <c r="CG113" s="922"/>
      <c r="CH113" s="922"/>
      <c r="CI113" s="922"/>
      <c r="CJ113" s="922"/>
      <c r="CK113" s="949"/>
      <c r="CL113" s="950"/>
      <c r="CM113" s="923" t="s">
        <v>426</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30" customFormat="1" ht="26.25" customHeight="1" x14ac:dyDescent="0.15">
      <c r="A114" s="955"/>
      <c r="B114" s="956"/>
      <c r="C114" s="924" t="s">
        <v>427</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122</v>
      </c>
      <c r="AB114" s="960"/>
      <c r="AC114" s="960"/>
      <c r="AD114" s="960"/>
      <c r="AE114" s="961"/>
      <c r="AF114" s="962" t="s">
        <v>122</v>
      </c>
      <c r="AG114" s="960"/>
      <c r="AH114" s="960"/>
      <c r="AI114" s="960"/>
      <c r="AJ114" s="961"/>
      <c r="AK114" s="962" t="s">
        <v>122</v>
      </c>
      <c r="AL114" s="960"/>
      <c r="AM114" s="960"/>
      <c r="AN114" s="960"/>
      <c r="AO114" s="961"/>
      <c r="AP114" s="963" t="s">
        <v>122</v>
      </c>
      <c r="AQ114" s="964"/>
      <c r="AR114" s="964"/>
      <c r="AS114" s="964"/>
      <c r="AT114" s="965"/>
      <c r="AU114" s="909"/>
      <c r="AV114" s="910"/>
      <c r="AW114" s="910"/>
      <c r="AX114" s="910"/>
      <c r="AY114" s="910"/>
      <c r="AZ114" s="923" t="s">
        <v>428</v>
      </c>
      <c r="BA114" s="924"/>
      <c r="BB114" s="924"/>
      <c r="BC114" s="924"/>
      <c r="BD114" s="924"/>
      <c r="BE114" s="924"/>
      <c r="BF114" s="924"/>
      <c r="BG114" s="924"/>
      <c r="BH114" s="924"/>
      <c r="BI114" s="924"/>
      <c r="BJ114" s="924"/>
      <c r="BK114" s="924"/>
      <c r="BL114" s="924"/>
      <c r="BM114" s="924"/>
      <c r="BN114" s="924"/>
      <c r="BO114" s="924"/>
      <c r="BP114" s="925"/>
      <c r="BQ114" s="926">
        <v>725015</v>
      </c>
      <c r="BR114" s="927"/>
      <c r="BS114" s="927"/>
      <c r="BT114" s="927"/>
      <c r="BU114" s="927"/>
      <c r="BV114" s="927">
        <v>760763</v>
      </c>
      <c r="BW114" s="927"/>
      <c r="BX114" s="927"/>
      <c r="BY114" s="927"/>
      <c r="BZ114" s="927"/>
      <c r="CA114" s="927">
        <v>709402</v>
      </c>
      <c r="CB114" s="927"/>
      <c r="CC114" s="927"/>
      <c r="CD114" s="927"/>
      <c r="CE114" s="927"/>
      <c r="CF114" s="921">
        <v>24</v>
      </c>
      <c r="CG114" s="922"/>
      <c r="CH114" s="922"/>
      <c r="CI114" s="922"/>
      <c r="CJ114" s="922"/>
      <c r="CK114" s="949"/>
      <c r="CL114" s="950"/>
      <c r="CM114" s="923" t="s">
        <v>429</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30" customFormat="1" ht="26.25" customHeight="1" x14ac:dyDescent="0.15">
      <c r="A115" s="955"/>
      <c r="B115" s="956"/>
      <c r="C115" s="924" t="s">
        <v>430</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256</v>
      </c>
      <c r="AB115" s="939"/>
      <c r="AC115" s="939"/>
      <c r="AD115" s="939"/>
      <c r="AE115" s="940"/>
      <c r="AF115" s="941">
        <v>314</v>
      </c>
      <c r="AG115" s="939"/>
      <c r="AH115" s="939"/>
      <c r="AI115" s="939"/>
      <c r="AJ115" s="940"/>
      <c r="AK115" s="941">
        <v>286</v>
      </c>
      <c r="AL115" s="939"/>
      <c r="AM115" s="939"/>
      <c r="AN115" s="939"/>
      <c r="AO115" s="940"/>
      <c r="AP115" s="942">
        <v>0</v>
      </c>
      <c r="AQ115" s="943"/>
      <c r="AR115" s="943"/>
      <c r="AS115" s="943"/>
      <c r="AT115" s="944"/>
      <c r="AU115" s="909"/>
      <c r="AV115" s="910"/>
      <c r="AW115" s="910"/>
      <c r="AX115" s="910"/>
      <c r="AY115" s="910"/>
      <c r="AZ115" s="923" t="s">
        <v>431</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432</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30" customFormat="1" ht="26.25" customHeight="1" x14ac:dyDescent="0.15">
      <c r="A116" s="957"/>
      <c r="B116" s="958"/>
      <c r="C116" s="966" t="s">
        <v>433</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1</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434</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435</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30"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436</v>
      </c>
      <c r="Z117" s="895"/>
      <c r="AA117" s="979">
        <v>722330</v>
      </c>
      <c r="AB117" s="980"/>
      <c r="AC117" s="980"/>
      <c r="AD117" s="980"/>
      <c r="AE117" s="981"/>
      <c r="AF117" s="982">
        <v>767183</v>
      </c>
      <c r="AG117" s="980"/>
      <c r="AH117" s="980"/>
      <c r="AI117" s="980"/>
      <c r="AJ117" s="981"/>
      <c r="AK117" s="982">
        <v>821007</v>
      </c>
      <c r="AL117" s="980"/>
      <c r="AM117" s="980"/>
      <c r="AN117" s="980"/>
      <c r="AO117" s="981"/>
      <c r="AP117" s="983"/>
      <c r="AQ117" s="984"/>
      <c r="AR117" s="984"/>
      <c r="AS117" s="984"/>
      <c r="AT117" s="985"/>
      <c r="AU117" s="909"/>
      <c r="AV117" s="910"/>
      <c r="AW117" s="910"/>
      <c r="AX117" s="910"/>
      <c r="AY117" s="910"/>
      <c r="AZ117" s="975" t="s">
        <v>437</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438</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30" customFormat="1" ht="26.25" customHeight="1" x14ac:dyDescent="0.15">
      <c r="A118" s="913" t="s">
        <v>412</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409</v>
      </c>
      <c r="AB118" s="894"/>
      <c r="AC118" s="894"/>
      <c r="AD118" s="894"/>
      <c r="AE118" s="895"/>
      <c r="AF118" s="893" t="s">
        <v>410</v>
      </c>
      <c r="AG118" s="894"/>
      <c r="AH118" s="894"/>
      <c r="AI118" s="894"/>
      <c r="AJ118" s="895"/>
      <c r="AK118" s="893" t="s">
        <v>294</v>
      </c>
      <c r="AL118" s="894"/>
      <c r="AM118" s="894"/>
      <c r="AN118" s="894"/>
      <c r="AO118" s="895"/>
      <c r="AP118" s="971" t="s">
        <v>411</v>
      </c>
      <c r="AQ118" s="972"/>
      <c r="AR118" s="972"/>
      <c r="AS118" s="972"/>
      <c r="AT118" s="973"/>
      <c r="AU118" s="909"/>
      <c r="AV118" s="910"/>
      <c r="AW118" s="910"/>
      <c r="AX118" s="910"/>
      <c r="AY118" s="910"/>
      <c r="AZ118" s="974" t="s">
        <v>439</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440</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30" customFormat="1" ht="26.25" customHeight="1" x14ac:dyDescent="0.15">
      <c r="A119" s="1057" t="s">
        <v>415</v>
      </c>
      <c r="B119" s="948"/>
      <c r="C119" s="930" t="s">
        <v>416</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51" t="s">
        <v>177</v>
      </c>
      <c r="BA119" s="251"/>
      <c r="BB119" s="251"/>
      <c r="BC119" s="251"/>
      <c r="BD119" s="251"/>
      <c r="BE119" s="251"/>
      <c r="BF119" s="251"/>
      <c r="BG119" s="251"/>
      <c r="BH119" s="251"/>
      <c r="BI119" s="251"/>
      <c r="BJ119" s="251"/>
      <c r="BK119" s="251"/>
      <c r="BL119" s="251"/>
      <c r="BM119" s="251"/>
      <c r="BN119" s="251"/>
      <c r="BO119" s="978" t="s">
        <v>441</v>
      </c>
      <c r="BP119" s="1006"/>
      <c r="BQ119" s="1000">
        <v>7548075</v>
      </c>
      <c r="BR119" s="1001"/>
      <c r="BS119" s="1001"/>
      <c r="BT119" s="1001"/>
      <c r="BU119" s="1001"/>
      <c r="BV119" s="1001">
        <v>7255975</v>
      </c>
      <c r="BW119" s="1001"/>
      <c r="BX119" s="1001"/>
      <c r="BY119" s="1001"/>
      <c r="BZ119" s="1001"/>
      <c r="CA119" s="1001">
        <v>6848009</v>
      </c>
      <c r="CB119" s="1001"/>
      <c r="CC119" s="1001"/>
      <c r="CD119" s="1001"/>
      <c r="CE119" s="1001"/>
      <c r="CF119" s="1002"/>
      <c r="CG119" s="1003"/>
      <c r="CH119" s="1003"/>
      <c r="CI119" s="1003"/>
      <c r="CJ119" s="1004"/>
      <c r="CK119" s="951"/>
      <c r="CL119" s="952"/>
      <c r="CM119" s="974" t="s">
        <v>442</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30" customFormat="1" ht="26.25" customHeight="1" x14ac:dyDescent="0.15">
      <c r="A120" s="1058"/>
      <c r="B120" s="950"/>
      <c r="C120" s="923" t="s">
        <v>419</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443</v>
      </c>
      <c r="AV120" s="993"/>
      <c r="AW120" s="993"/>
      <c r="AX120" s="993"/>
      <c r="AY120" s="994"/>
      <c r="AZ120" s="930" t="s">
        <v>444</v>
      </c>
      <c r="BA120" s="898"/>
      <c r="BB120" s="898"/>
      <c r="BC120" s="898"/>
      <c r="BD120" s="898"/>
      <c r="BE120" s="898"/>
      <c r="BF120" s="898"/>
      <c r="BG120" s="898"/>
      <c r="BH120" s="898"/>
      <c r="BI120" s="898"/>
      <c r="BJ120" s="898"/>
      <c r="BK120" s="898"/>
      <c r="BL120" s="898"/>
      <c r="BM120" s="898"/>
      <c r="BN120" s="898"/>
      <c r="BO120" s="898"/>
      <c r="BP120" s="899"/>
      <c r="BQ120" s="931">
        <v>1680658</v>
      </c>
      <c r="BR120" s="932"/>
      <c r="BS120" s="932"/>
      <c r="BT120" s="932"/>
      <c r="BU120" s="932"/>
      <c r="BV120" s="932">
        <v>1827994</v>
      </c>
      <c r="BW120" s="932"/>
      <c r="BX120" s="932"/>
      <c r="BY120" s="932"/>
      <c r="BZ120" s="932"/>
      <c r="CA120" s="932">
        <v>1982036</v>
      </c>
      <c r="CB120" s="932"/>
      <c r="CC120" s="932"/>
      <c r="CD120" s="932"/>
      <c r="CE120" s="932"/>
      <c r="CF120" s="945">
        <v>67.099999999999994</v>
      </c>
      <c r="CG120" s="946"/>
      <c r="CH120" s="946"/>
      <c r="CI120" s="946"/>
      <c r="CJ120" s="946"/>
      <c r="CK120" s="1007" t="s">
        <v>445</v>
      </c>
      <c r="CL120" s="1008"/>
      <c r="CM120" s="1008"/>
      <c r="CN120" s="1008"/>
      <c r="CO120" s="1009"/>
      <c r="CP120" s="1015" t="s">
        <v>394</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v>402554</v>
      </c>
      <c r="DM120" s="932"/>
      <c r="DN120" s="932"/>
      <c r="DO120" s="932"/>
      <c r="DP120" s="932"/>
      <c r="DQ120" s="932">
        <v>427343</v>
      </c>
      <c r="DR120" s="932"/>
      <c r="DS120" s="932"/>
      <c r="DT120" s="932"/>
      <c r="DU120" s="932"/>
      <c r="DV120" s="933">
        <v>14.5</v>
      </c>
      <c r="DW120" s="933"/>
      <c r="DX120" s="933"/>
      <c r="DY120" s="933"/>
      <c r="DZ120" s="934"/>
    </row>
    <row r="121" spans="1:130" s="230" customFormat="1" ht="26.25" customHeight="1" x14ac:dyDescent="0.15">
      <c r="A121" s="1058"/>
      <c r="B121" s="950"/>
      <c r="C121" s="975" t="s">
        <v>446</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447</v>
      </c>
      <c r="BA121" s="924"/>
      <c r="BB121" s="924"/>
      <c r="BC121" s="924"/>
      <c r="BD121" s="924"/>
      <c r="BE121" s="924"/>
      <c r="BF121" s="924"/>
      <c r="BG121" s="924"/>
      <c r="BH121" s="924"/>
      <c r="BI121" s="924"/>
      <c r="BJ121" s="924"/>
      <c r="BK121" s="924"/>
      <c r="BL121" s="924"/>
      <c r="BM121" s="924"/>
      <c r="BN121" s="924"/>
      <c r="BO121" s="924"/>
      <c r="BP121" s="925"/>
      <c r="BQ121" s="926">
        <v>549728</v>
      </c>
      <c r="BR121" s="927"/>
      <c r="BS121" s="927"/>
      <c r="BT121" s="927"/>
      <c r="BU121" s="927"/>
      <c r="BV121" s="927">
        <v>538296</v>
      </c>
      <c r="BW121" s="927"/>
      <c r="BX121" s="927"/>
      <c r="BY121" s="927"/>
      <c r="BZ121" s="927"/>
      <c r="CA121" s="927">
        <v>526849</v>
      </c>
      <c r="CB121" s="927"/>
      <c r="CC121" s="927"/>
      <c r="CD121" s="927"/>
      <c r="CE121" s="927"/>
      <c r="CF121" s="921">
        <v>17.8</v>
      </c>
      <c r="CG121" s="922"/>
      <c r="CH121" s="922"/>
      <c r="CI121" s="922"/>
      <c r="CJ121" s="922"/>
      <c r="CK121" s="1010"/>
      <c r="CL121" s="1011"/>
      <c r="CM121" s="1011"/>
      <c r="CN121" s="1011"/>
      <c r="CO121" s="1012"/>
      <c r="CP121" s="1020" t="s">
        <v>392</v>
      </c>
      <c r="CQ121" s="1021"/>
      <c r="CR121" s="1021"/>
      <c r="CS121" s="1021"/>
      <c r="CT121" s="1021"/>
      <c r="CU121" s="1021"/>
      <c r="CV121" s="1021"/>
      <c r="CW121" s="1021"/>
      <c r="CX121" s="1021"/>
      <c r="CY121" s="1021"/>
      <c r="CZ121" s="1021"/>
      <c r="DA121" s="1021"/>
      <c r="DB121" s="1021"/>
      <c r="DC121" s="1021"/>
      <c r="DD121" s="1021"/>
      <c r="DE121" s="1021"/>
      <c r="DF121" s="1022"/>
      <c r="DG121" s="926">
        <v>143888</v>
      </c>
      <c r="DH121" s="927"/>
      <c r="DI121" s="927"/>
      <c r="DJ121" s="927"/>
      <c r="DK121" s="927"/>
      <c r="DL121" s="927">
        <v>129615</v>
      </c>
      <c r="DM121" s="927"/>
      <c r="DN121" s="927"/>
      <c r="DO121" s="927"/>
      <c r="DP121" s="927"/>
      <c r="DQ121" s="927">
        <v>106095</v>
      </c>
      <c r="DR121" s="927"/>
      <c r="DS121" s="927"/>
      <c r="DT121" s="927"/>
      <c r="DU121" s="927"/>
      <c r="DV121" s="928">
        <v>3.6</v>
      </c>
      <c r="DW121" s="928"/>
      <c r="DX121" s="928"/>
      <c r="DY121" s="928"/>
      <c r="DZ121" s="929"/>
    </row>
    <row r="122" spans="1:130" s="230" customFormat="1" ht="26.25" customHeight="1" x14ac:dyDescent="0.15">
      <c r="A122" s="1058"/>
      <c r="B122" s="950"/>
      <c r="C122" s="923" t="s">
        <v>429</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448</v>
      </c>
      <c r="BA122" s="966"/>
      <c r="BB122" s="966"/>
      <c r="BC122" s="966"/>
      <c r="BD122" s="966"/>
      <c r="BE122" s="966"/>
      <c r="BF122" s="966"/>
      <c r="BG122" s="966"/>
      <c r="BH122" s="966"/>
      <c r="BI122" s="966"/>
      <c r="BJ122" s="966"/>
      <c r="BK122" s="966"/>
      <c r="BL122" s="966"/>
      <c r="BM122" s="966"/>
      <c r="BN122" s="966"/>
      <c r="BO122" s="966"/>
      <c r="BP122" s="967"/>
      <c r="BQ122" s="1000">
        <v>4438016</v>
      </c>
      <c r="BR122" s="1001"/>
      <c r="BS122" s="1001"/>
      <c r="BT122" s="1001"/>
      <c r="BU122" s="1001"/>
      <c r="BV122" s="1001">
        <v>4423881</v>
      </c>
      <c r="BW122" s="1001"/>
      <c r="BX122" s="1001"/>
      <c r="BY122" s="1001"/>
      <c r="BZ122" s="1001"/>
      <c r="CA122" s="1001">
        <v>4186238</v>
      </c>
      <c r="CB122" s="1001"/>
      <c r="CC122" s="1001"/>
      <c r="CD122" s="1001"/>
      <c r="CE122" s="1001"/>
      <c r="CF122" s="1018">
        <v>141.80000000000001</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30" customFormat="1" ht="26.25" customHeight="1" x14ac:dyDescent="0.15">
      <c r="A123" s="1058"/>
      <c r="B123" s="950"/>
      <c r="C123" s="923" t="s">
        <v>435</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51" t="s">
        <v>177</v>
      </c>
      <c r="BA123" s="251"/>
      <c r="BB123" s="251"/>
      <c r="BC123" s="251"/>
      <c r="BD123" s="251"/>
      <c r="BE123" s="251"/>
      <c r="BF123" s="251"/>
      <c r="BG123" s="251"/>
      <c r="BH123" s="251"/>
      <c r="BI123" s="251"/>
      <c r="BJ123" s="251"/>
      <c r="BK123" s="251"/>
      <c r="BL123" s="251"/>
      <c r="BM123" s="251"/>
      <c r="BN123" s="251"/>
      <c r="BO123" s="978" t="s">
        <v>449</v>
      </c>
      <c r="BP123" s="1006"/>
      <c r="BQ123" s="1064">
        <v>6668402</v>
      </c>
      <c r="BR123" s="1065"/>
      <c r="BS123" s="1065"/>
      <c r="BT123" s="1065"/>
      <c r="BU123" s="1065"/>
      <c r="BV123" s="1065">
        <v>6790171</v>
      </c>
      <c r="BW123" s="1065"/>
      <c r="BX123" s="1065"/>
      <c r="BY123" s="1065"/>
      <c r="BZ123" s="1065"/>
      <c r="CA123" s="1065">
        <v>6695123</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30" customFormat="1" ht="26.25" customHeight="1" thickBot="1" x14ac:dyDescent="0.2">
      <c r="A124" s="1058"/>
      <c r="B124" s="950"/>
      <c r="C124" s="923" t="s">
        <v>438</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29.7</v>
      </c>
      <c r="BR124" s="1028"/>
      <c r="BS124" s="1028"/>
      <c r="BT124" s="1028"/>
      <c r="BU124" s="1028"/>
      <c r="BV124" s="1028">
        <v>15.9</v>
      </c>
      <c r="BW124" s="1028"/>
      <c r="BX124" s="1028"/>
      <c r="BY124" s="1028"/>
      <c r="BZ124" s="1028"/>
      <c r="CA124" s="1028">
        <v>5.0999999999999996</v>
      </c>
      <c r="CB124" s="1028"/>
      <c r="CC124" s="1028"/>
      <c r="CD124" s="1028"/>
      <c r="CE124" s="1028"/>
      <c r="CF124" s="1029"/>
      <c r="CG124" s="1030"/>
      <c r="CH124" s="1030"/>
      <c r="CI124" s="1030"/>
      <c r="CJ124" s="1031"/>
      <c r="CK124" s="1013"/>
      <c r="CL124" s="1013"/>
      <c r="CM124" s="1013"/>
      <c r="CN124" s="1013"/>
      <c r="CO124" s="1014"/>
      <c r="CP124" s="1020" t="s">
        <v>451</v>
      </c>
      <c r="CQ124" s="1021"/>
      <c r="CR124" s="1021"/>
      <c r="CS124" s="1021"/>
      <c r="CT124" s="1021"/>
      <c r="CU124" s="1021"/>
      <c r="CV124" s="1021"/>
      <c r="CW124" s="1021"/>
      <c r="CX124" s="1021"/>
      <c r="CY124" s="1021"/>
      <c r="CZ124" s="1021"/>
      <c r="DA124" s="1021"/>
      <c r="DB124" s="1021"/>
      <c r="DC124" s="1021"/>
      <c r="DD124" s="1021"/>
      <c r="DE124" s="1021"/>
      <c r="DF124" s="1022"/>
      <c r="DG124" s="1005">
        <v>399945</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30" customFormat="1" ht="26.25" customHeight="1" x14ac:dyDescent="0.15">
      <c r="A125" s="1058"/>
      <c r="B125" s="950"/>
      <c r="C125" s="923" t="s">
        <v>440</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452</v>
      </c>
      <c r="CL125" s="1008"/>
      <c r="CM125" s="1008"/>
      <c r="CN125" s="1008"/>
      <c r="CO125" s="1009"/>
      <c r="CP125" s="930" t="s">
        <v>453</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30" customFormat="1" ht="26.25" customHeight="1" thickBot="1" x14ac:dyDescent="0.2">
      <c r="A126" s="1058"/>
      <c r="B126" s="950"/>
      <c r="C126" s="923" t="s">
        <v>442</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15</v>
      </c>
      <c r="AB126" s="960"/>
      <c r="AC126" s="960"/>
      <c r="AD126" s="960"/>
      <c r="AE126" s="961"/>
      <c r="AF126" s="962">
        <v>111</v>
      </c>
      <c r="AG126" s="960"/>
      <c r="AH126" s="960"/>
      <c r="AI126" s="960"/>
      <c r="AJ126" s="961"/>
      <c r="AK126" s="962">
        <v>113</v>
      </c>
      <c r="AL126" s="960"/>
      <c r="AM126" s="960"/>
      <c r="AN126" s="960"/>
      <c r="AO126" s="961"/>
      <c r="AP126" s="963">
        <v>0</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454</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30" customFormat="1" ht="26.25" customHeight="1" x14ac:dyDescent="0.15">
      <c r="A127" s="1059"/>
      <c r="B127" s="952"/>
      <c r="C127" s="974" t="s">
        <v>455</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241</v>
      </c>
      <c r="AB127" s="960"/>
      <c r="AC127" s="960"/>
      <c r="AD127" s="960"/>
      <c r="AE127" s="961"/>
      <c r="AF127" s="962">
        <v>203</v>
      </c>
      <c r="AG127" s="960"/>
      <c r="AH127" s="960"/>
      <c r="AI127" s="960"/>
      <c r="AJ127" s="961"/>
      <c r="AK127" s="962">
        <v>173</v>
      </c>
      <c r="AL127" s="960"/>
      <c r="AM127" s="960"/>
      <c r="AN127" s="960"/>
      <c r="AO127" s="961"/>
      <c r="AP127" s="963">
        <v>0</v>
      </c>
      <c r="AQ127" s="964"/>
      <c r="AR127" s="964"/>
      <c r="AS127" s="964"/>
      <c r="AT127" s="965"/>
      <c r="AU127" s="232"/>
      <c r="AV127" s="232"/>
      <c r="AW127" s="232"/>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460</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30"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76509</v>
      </c>
      <c r="AB128" s="1047"/>
      <c r="AC128" s="1047"/>
      <c r="AD128" s="1047"/>
      <c r="AE128" s="1048"/>
      <c r="AF128" s="1049">
        <v>68414</v>
      </c>
      <c r="AG128" s="1047"/>
      <c r="AH128" s="1047"/>
      <c r="AI128" s="1047"/>
      <c r="AJ128" s="1048"/>
      <c r="AK128" s="1049">
        <v>55692</v>
      </c>
      <c r="AL128" s="1047"/>
      <c r="AM128" s="1047"/>
      <c r="AN128" s="1047"/>
      <c r="AO128" s="1048"/>
      <c r="AP128" s="1050"/>
      <c r="AQ128" s="1051"/>
      <c r="AR128" s="1051"/>
      <c r="AS128" s="1051"/>
      <c r="AT128" s="1052"/>
      <c r="AU128" s="232"/>
      <c r="AV128" s="232"/>
      <c r="AW128" s="232"/>
      <c r="AX128" s="897" t="s">
        <v>463</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464</v>
      </c>
      <c r="CQ128" s="728"/>
      <c r="CR128" s="728"/>
      <c r="CS128" s="728"/>
      <c r="CT128" s="728"/>
      <c r="CU128" s="728"/>
      <c r="CV128" s="728"/>
      <c r="CW128" s="728"/>
      <c r="CX128" s="728"/>
      <c r="CY128" s="728"/>
      <c r="CZ128" s="728"/>
      <c r="DA128" s="728"/>
      <c r="DB128" s="728"/>
      <c r="DC128" s="728"/>
      <c r="DD128" s="728"/>
      <c r="DE128" s="728"/>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465</v>
      </c>
      <c r="X129" s="1072"/>
      <c r="Y129" s="1072"/>
      <c r="Z129" s="1073"/>
      <c r="AA129" s="959">
        <v>3452099</v>
      </c>
      <c r="AB129" s="960"/>
      <c r="AC129" s="960"/>
      <c r="AD129" s="960"/>
      <c r="AE129" s="961"/>
      <c r="AF129" s="962">
        <v>3453999</v>
      </c>
      <c r="AG129" s="960"/>
      <c r="AH129" s="960"/>
      <c r="AI129" s="960"/>
      <c r="AJ129" s="961"/>
      <c r="AK129" s="962">
        <v>3488260</v>
      </c>
      <c r="AL129" s="960"/>
      <c r="AM129" s="960"/>
      <c r="AN129" s="960"/>
      <c r="AO129" s="961"/>
      <c r="AP129" s="1074"/>
      <c r="AQ129" s="1075"/>
      <c r="AR129" s="1075"/>
      <c r="AS129" s="1075"/>
      <c r="AT129" s="1076"/>
      <c r="AU129" s="233"/>
      <c r="AV129" s="233"/>
      <c r="AW129" s="233"/>
      <c r="AX129" s="1066" t="s">
        <v>466</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467</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468</v>
      </c>
      <c r="X130" s="1072"/>
      <c r="Y130" s="1072"/>
      <c r="Z130" s="1073"/>
      <c r="AA130" s="959">
        <v>499358</v>
      </c>
      <c r="AB130" s="960"/>
      <c r="AC130" s="960"/>
      <c r="AD130" s="960"/>
      <c r="AE130" s="961"/>
      <c r="AF130" s="962">
        <v>524432</v>
      </c>
      <c r="AG130" s="960"/>
      <c r="AH130" s="960"/>
      <c r="AI130" s="960"/>
      <c r="AJ130" s="961"/>
      <c r="AK130" s="962">
        <v>535988</v>
      </c>
      <c r="AL130" s="960"/>
      <c r="AM130" s="960"/>
      <c r="AN130" s="960"/>
      <c r="AO130" s="961"/>
      <c r="AP130" s="1074"/>
      <c r="AQ130" s="1075"/>
      <c r="AR130" s="1075"/>
      <c r="AS130" s="1075"/>
      <c r="AT130" s="1076"/>
      <c r="AU130" s="233"/>
      <c r="AV130" s="233"/>
      <c r="AW130" s="233"/>
      <c r="AX130" s="1066" t="s">
        <v>469</v>
      </c>
      <c r="AY130" s="924"/>
      <c r="AZ130" s="924"/>
      <c r="BA130" s="924"/>
      <c r="BB130" s="924"/>
      <c r="BC130" s="924"/>
      <c r="BD130" s="924"/>
      <c r="BE130" s="925"/>
      <c r="BF130" s="1102">
        <v>6.2</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470</v>
      </c>
      <c r="X131" s="1109"/>
      <c r="Y131" s="1109"/>
      <c r="Z131" s="1110"/>
      <c r="AA131" s="1005">
        <v>2952741</v>
      </c>
      <c r="AB131" s="987"/>
      <c r="AC131" s="987"/>
      <c r="AD131" s="987"/>
      <c r="AE131" s="988"/>
      <c r="AF131" s="986">
        <v>2929567</v>
      </c>
      <c r="AG131" s="987"/>
      <c r="AH131" s="987"/>
      <c r="AI131" s="987"/>
      <c r="AJ131" s="988"/>
      <c r="AK131" s="986">
        <v>2952272</v>
      </c>
      <c r="AL131" s="987"/>
      <c r="AM131" s="987"/>
      <c r="AN131" s="987"/>
      <c r="AO131" s="988"/>
      <c r="AP131" s="1111"/>
      <c r="AQ131" s="1112"/>
      <c r="AR131" s="1112"/>
      <c r="AS131" s="1112"/>
      <c r="AT131" s="1113"/>
      <c r="AU131" s="233"/>
      <c r="AV131" s="233"/>
      <c r="AW131" s="233"/>
      <c r="AX131" s="1084" t="s">
        <v>471</v>
      </c>
      <c r="AY131" s="728"/>
      <c r="AZ131" s="728"/>
      <c r="BA131" s="728"/>
      <c r="BB131" s="728"/>
      <c r="BC131" s="728"/>
      <c r="BD131" s="728"/>
      <c r="BE131" s="1037"/>
      <c r="BF131" s="1085">
        <v>5.0999999999999996</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472</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473</v>
      </c>
      <c r="W132" s="1095"/>
      <c r="X132" s="1095"/>
      <c r="Y132" s="1095"/>
      <c r="Z132" s="1096"/>
      <c r="AA132" s="1097">
        <v>4.9602386389999999</v>
      </c>
      <c r="AB132" s="1098"/>
      <c r="AC132" s="1098"/>
      <c r="AD132" s="1098"/>
      <c r="AE132" s="1099"/>
      <c r="AF132" s="1100">
        <v>5.9509477000000004</v>
      </c>
      <c r="AG132" s="1098"/>
      <c r="AH132" s="1098"/>
      <c r="AI132" s="1098"/>
      <c r="AJ132" s="1099"/>
      <c r="AK132" s="1100">
        <v>7.7678140769999997</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474</v>
      </c>
      <c r="W133" s="1078"/>
      <c r="X133" s="1078"/>
      <c r="Y133" s="1078"/>
      <c r="Z133" s="1079"/>
      <c r="AA133" s="1080">
        <v>4.8</v>
      </c>
      <c r="AB133" s="1081"/>
      <c r="AC133" s="1081"/>
      <c r="AD133" s="1081"/>
      <c r="AE133" s="1082"/>
      <c r="AF133" s="1080">
        <v>5.3</v>
      </c>
      <c r="AG133" s="1081"/>
      <c r="AH133" s="1081"/>
      <c r="AI133" s="1081"/>
      <c r="AJ133" s="1082"/>
      <c r="AK133" s="1080">
        <v>6.2</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DpoTT4XluAlsE/SYH9OnwINzFDm6RjrL38Hr0S1fj7IqTBH75XwpRsQDwwKZrkNJuTA8qg9ysf05/39m48lQA==" saltValue="xo7+6zBhdHdHkn8wlOpU2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LggqbYeJPNAbM78ItNjTC4yX/XmLizLbMiyx0vyHeQSrqFbp+n5KmLfoTmp3mxo6BoDRQ1Gw+Oe37EbdQz24g==" saltValue="AK7u8eb+fQrhm6XfBEaMp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3dnGn+Q2gWfsWGNQDjh3r3jpZRMjpoKTpmfpmYgylSLvb7WBG044aJWWtP+kYgyUUOMnH0UtPfWmidGIHnSrA==" saltValue="tUlZ5YlC6vptLsR72a7wK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483</v>
      </c>
      <c r="AL9" s="1118"/>
      <c r="AM9" s="1118"/>
      <c r="AN9" s="1119"/>
      <c r="AO9" s="281">
        <v>1179536</v>
      </c>
      <c r="AP9" s="281">
        <v>179125</v>
      </c>
      <c r="AQ9" s="282">
        <v>143407</v>
      </c>
      <c r="AR9" s="283">
        <v>24.9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484</v>
      </c>
      <c r="AL10" s="1118"/>
      <c r="AM10" s="1118"/>
      <c r="AN10" s="1119"/>
      <c r="AO10" s="284">
        <v>631</v>
      </c>
      <c r="AP10" s="284">
        <v>96</v>
      </c>
      <c r="AQ10" s="285">
        <v>20271</v>
      </c>
      <c r="AR10" s="286">
        <v>-99.5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485</v>
      </c>
      <c r="AL11" s="1118"/>
      <c r="AM11" s="1118"/>
      <c r="AN11" s="1119"/>
      <c r="AO11" s="284" t="s">
        <v>486</v>
      </c>
      <c r="AP11" s="284" t="s">
        <v>486</v>
      </c>
      <c r="AQ11" s="285">
        <v>1412</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487</v>
      </c>
      <c r="AL12" s="1118"/>
      <c r="AM12" s="1118"/>
      <c r="AN12" s="1119"/>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488</v>
      </c>
      <c r="AL13" s="1118"/>
      <c r="AM13" s="1118"/>
      <c r="AN13" s="1119"/>
      <c r="AO13" s="284">
        <v>34453</v>
      </c>
      <c r="AP13" s="284">
        <v>5232</v>
      </c>
      <c r="AQ13" s="285">
        <v>5234</v>
      </c>
      <c r="AR13" s="286">
        <v>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489</v>
      </c>
      <c r="AL14" s="1118"/>
      <c r="AM14" s="1118"/>
      <c r="AN14" s="1119"/>
      <c r="AO14" s="284">
        <v>35325</v>
      </c>
      <c r="AP14" s="284">
        <v>5364</v>
      </c>
      <c r="AQ14" s="285">
        <v>3337</v>
      </c>
      <c r="AR14" s="286">
        <v>60.7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490</v>
      </c>
      <c r="AL15" s="1121"/>
      <c r="AM15" s="1121"/>
      <c r="AN15" s="1122"/>
      <c r="AO15" s="284">
        <v>-30771</v>
      </c>
      <c r="AP15" s="284">
        <v>-4673</v>
      </c>
      <c r="AQ15" s="285">
        <v>-9830</v>
      </c>
      <c r="AR15" s="286">
        <v>-52.5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177</v>
      </c>
      <c r="AL16" s="1121"/>
      <c r="AM16" s="1121"/>
      <c r="AN16" s="1122"/>
      <c r="AO16" s="284">
        <v>1219174</v>
      </c>
      <c r="AP16" s="284">
        <v>185144</v>
      </c>
      <c r="AQ16" s="285">
        <v>163831</v>
      </c>
      <c r="AR16" s="286">
        <v>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495</v>
      </c>
      <c r="AL21" s="1124"/>
      <c r="AM21" s="1124"/>
      <c r="AN21" s="1125"/>
      <c r="AO21" s="297">
        <v>13.52</v>
      </c>
      <c r="AP21" s="298">
        <v>14.18</v>
      </c>
      <c r="AQ21" s="299">
        <v>-0.66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496</v>
      </c>
      <c r="AL22" s="1124"/>
      <c r="AM22" s="1124"/>
      <c r="AN22" s="1125"/>
      <c r="AO22" s="302">
        <v>97.3</v>
      </c>
      <c r="AP22" s="303">
        <v>95.4</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497</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500</v>
      </c>
      <c r="AL32" s="1132"/>
      <c r="AM32" s="1132"/>
      <c r="AN32" s="1133"/>
      <c r="AO32" s="312">
        <v>737774</v>
      </c>
      <c r="AP32" s="312">
        <v>112039</v>
      </c>
      <c r="AQ32" s="313">
        <v>86321</v>
      </c>
      <c r="AR32" s="314">
        <v>29.8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501</v>
      </c>
      <c r="AL33" s="1132"/>
      <c r="AM33" s="1132"/>
      <c r="AN33" s="1133"/>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502</v>
      </c>
      <c r="AL34" s="1132"/>
      <c r="AM34" s="1132"/>
      <c r="AN34" s="1133"/>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503</v>
      </c>
      <c r="AL35" s="1132"/>
      <c r="AM35" s="1132"/>
      <c r="AN35" s="1133"/>
      <c r="AO35" s="312">
        <v>82947</v>
      </c>
      <c r="AP35" s="312">
        <v>12596</v>
      </c>
      <c r="AQ35" s="313">
        <v>18581</v>
      </c>
      <c r="AR35" s="314">
        <v>-32.200000000000003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504</v>
      </c>
      <c r="AL36" s="1132"/>
      <c r="AM36" s="1132"/>
      <c r="AN36" s="1133"/>
      <c r="AO36" s="312" t="s">
        <v>486</v>
      </c>
      <c r="AP36" s="312" t="s">
        <v>486</v>
      </c>
      <c r="AQ36" s="313">
        <v>4521</v>
      </c>
      <c r="AR36" s="314" t="s">
        <v>486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505</v>
      </c>
      <c r="AL37" s="1132"/>
      <c r="AM37" s="1132"/>
      <c r="AN37" s="1133"/>
      <c r="AO37" s="312">
        <v>286</v>
      </c>
      <c r="AP37" s="312">
        <v>43</v>
      </c>
      <c r="AQ37" s="313">
        <v>983</v>
      </c>
      <c r="AR37" s="314">
        <v>-95.6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506</v>
      </c>
      <c r="AL38" s="1135"/>
      <c r="AM38" s="1135"/>
      <c r="AN38" s="1136"/>
      <c r="AO38" s="315" t="s">
        <v>486</v>
      </c>
      <c r="AP38" s="315" t="s">
        <v>486</v>
      </c>
      <c r="AQ38" s="316">
        <v>20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507</v>
      </c>
      <c r="AL39" s="1135"/>
      <c r="AM39" s="1135"/>
      <c r="AN39" s="1136"/>
      <c r="AO39" s="312">
        <v>-55692</v>
      </c>
      <c r="AP39" s="312">
        <v>-8457</v>
      </c>
      <c r="AQ39" s="313">
        <v>-4212</v>
      </c>
      <c r="AR39" s="314">
        <v>100.8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508</v>
      </c>
      <c r="AL40" s="1132"/>
      <c r="AM40" s="1132"/>
      <c r="AN40" s="1133"/>
      <c r="AO40" s="312">
        <v>-535988</v>
      </c>
      <c r="AP40" s="312">
        <v>-81395</v>
      </c>
      <c r="AQ40" s="313">
        <v>-70783</v>
      </c>
      <c r="AR40" s="314">
        <v>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287</v>
      </c>
      <c r="AL41" s="1138"/>
      <c r="AM41" s="1138"/>
      <c r="AN41" s="1139"/>
      <c r="AO41" s="312">
        <v>229327</v>
      </c>
      <c r="AP41" s="312">
        <v>34826</v>
      </c>
      <c r="AQ41" s="313">
        <v>35432</v>
      </c>
      <c r="AR41" s="314">
        <v>-1.7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478</v>
      </c>
      <c r="AN49" s="1128" t="s">
        <v>511</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595218</v>
      </c>
      <c r="AN51" s="334">
        <v>87263</v>
      </c>
      <c r="AO51" s="335">
        <v>-46.2</v>
      </c>
      <c r="AP51" s="336">
        <v>190274</v>
      </c>
      <c r="AQ51" s="337">
        <v>13.6</v>
      </c>
      <c r="AR51" s="338">
        <v>-59.8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231846</v>
      </c>
      <c r="AN52" s="342">
        <v>33990</v>
      </c>
      <c r="AO52" s="343">
        <v>-21.8</v>
      </c>
      <c r="AP52" s="344">
        <v>88584</v>
      </c>
      <c r="AQ52" s="345">
        <v>7.3</v>
      </c>
      <c r="AR52" s="346">
        <v>-29.1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1047848</v>
      </c>
      <c r="AN53" s="334">
        <v>154755</v>
      </c>
      <c r="AO53" s="335">
        <v>77.3</v>
      </c>
      <c r="AP53" s="336">
        <v>200194</v>
      </c>
      <c r="AQ53" s="337">
        <v>5.2</v>
      </c>
      <c r="AR53" s="338">
        <v>72.099999999999994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516068</v>
      </c>
      <c r="AN54" s="342">
        <v>76217</v>
      </c>
      <c r="AO54" s="343">
        <v>124.2</v>
      </c>
      <c r="AP54" s="344">
        <v>106422</v>
      </c>
      <c r="AQ54" s="345">
        <v>20.100000000000001</v>
      </c>
      <c r="AR54" s="346">
        <v>104.1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605803</v>
      </c>
      <c r="AN55" s="334">
        <v>90405</v>
      </c>
      <c r="AO55" s="335">
        <v>-41.6</v>
      </c>
      <c r="AP55" s="336">
        <v>138402</v>
      </c>
      <c r="AQ55" s="337">
        <v>-30.9</v>
      </c>
      <c r="AR55" s="338">
        <v>-10.7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259802</v>
      </c>
      <c r="AN56" s="342">
        <v>38771</v>
      </c>
      <c r="AO56" s="343">
        <v>-49.1</v>
      </c>
      <c r="AP56" s="344">
        <v>70652</v>
      </c>
      <c r="AQ56" s="345">
        <v>-33.6</v>
      </c>
      <c r="AR56" s="346">
        <v>-15.5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579169</v>
      </c>
      <c r="AN57" s="334">
        <v>86884</v>
      </c>
      <c r="AO57" s="335">
        <v>-3.9</v>
      </c>
      <c r="AP57" s="336">
        <v>146367</v>
      </c>
      <c r="AQ57" s="337">
        <v>5.8</v>
      </c>
      <c r="AR57" s="338">
        <v>-9.6999999999999993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349622</v>
      </c>
      <c r="AN58" s="342">
        <v>52449</v>
      </c>
      <c r="AO58" s="343">
        <v>35.299999999999997</v>
      </c>
      <c r="AP58" s="344">
        <v>79441</v>
      </c>
      <c r="AQ58" s="345">
        <v>12.4</v>
      </c>
      <c r="AR58" s="346">
        <v>22.9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578848</v>
      </c>
      <c r="AN59" s="334">
        <v>87904</v>
      </c>
      <c r="AO59" s="335">
        <v>1.2</v>
      </c>
      <c r="AP59" s="336">
        <v>165181</v>
      </c>
      <c r="AQ59" s="337">
        <v>12.9</v>
      </c>
      <c r="AR59" s="338">
        <v>-11.7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387398</v>
      </c>
      <c r="AN60" s="342">
        <v>58830</v>
      </c>
      <c r="AO60" s="343">
        <v>12.2</v>
      </c>
      <c r="AP60" s="344">
        <v>82246</v>
      </c>
      <c r="AQ60" s="345">
        <v>3.5</v>
      </c>
      <c r="AR60" s="346">
        <v>8.6999999999999993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681377</v>
      </c>
      <c r="AN61" s="349">
        <v>101442</v>
      </c>
      <c r="AO61" s="350">
        <v>-2.6</v>
      </c>
      <c r="AP61" s="351">
        <v>168084</v>
      </c>
      <c r="AQ61" s="352">
        <v>1.3</v>
      </c>
      <c r="AR61" s="338">
        <v>-3.9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348947</v>
      </c>
      <c r="AN62" s="342">
        <v>52051</v>
      </c>
      <c r="AO62" s="343">
        <v>20.2</v>
      </c>
      <c r="AP62" s="344">
        <v>85469</v>
      </c>
      <c r="AQ62" s="345">
        <v>1.9</v>
      </c>
      <c r="AR62" s="346">
        <v>18.3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gugdDbb34ZurdhYQEx+4d9UFeoJNGUQGSHlsmhkgmb7EhZt1hs3zXA7/i4auN5sqBVUudgVKI0PuvHWdHSS/A==" saltValue="l4LWeOnGF9yOMXm6UGCj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oZSW/Lxy3M7KADYp7ilAyzcQKLhzw4ex8cxm8wShG77fHd+UuECTtpdWsZyjAr+mZKQZmEvDDjwudOdMdMiaGg==" saltValue="lwjQQBc47TNVDFOCkauD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wtl3OZLvNYA4NbMhJsouVDZt20i0eq9MI0xEzRnUHTHmJZT6qcZGMvllVKbQRXfww2YH1XM8vgCmsOojCT5kOw==" saltValue="IsVLB1g3L7nCD+HKks+xd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0" t="s">
        <v>3</v>
      </c>
      <c r="D47" s="1140"/>
      <c r="E47" s="1141"/>
      <c r="F47" s="11">
        <v>16.91</v>
      </c>
      <c r="G47" s="12">
        <v>14.83</v>
      </c>
      <c r="H47" s="12">
        <v>18.39</v>
      </c>
      <c r="I47" s="12">
        <v>22.48</v>
      </c>
      <c r="J47" s="13">
        <v>26.19</v>
      </c>
    </row>
    <row r="48" spans="2:10" ht="57.75" customHeight="1" x14ac:dyDescent="0.15">
      <c r="B48" s="14"/>
      <c r="C48" s="1142" t="s">
        <v>4</v>
      </c>
      <c r="D48" s="1142"/>
      <c r="E48" s="1143"/>
      <c r="F48" s="15">
        <v>4.75</v>
      </c>
      <c r="G48" s="16">
        <v>4.93</v>
      </c>
      <c r="H48" s="16">
        <v>5.16</v>
      </c>
      <c r="I48" s="16">
        <v>7.77</v>
      </c>
      <c r="J48" s="17">
        <v>6.31</v>
      </c>
    </row>
    <row r="49" spans="2:10" ht="57.75" customHeight="1" thickBot="1" x14ac:dyDescent="0.2">
      <c r="B49" s="18"/>
      <c r="C49" s="1144" t="s">
        <v>5</v>
      </c>
      <c r="D49" s="1144"/>
      <c r="E49" s="1145"/>
      <c r="F49" s="19" t="s">
        <v>530</v>
      </c>
      <c r="G49" s="20" t="s">
        <v>531</v>
      </c>
      <c r="H49" s="20">
        <v>5.03</v>
      </c>
      <c r="I49" s="20">
        <v>6.71</v>
      </c>
      <c r="J49" s="21">
        <v>2.5499999999999998</v>
      </c>
    </row>
    <row r="50" spans="2:10" x14ac:dyDescent="0.15"/>
  </sheetData>
  <sheetProtection algorithmName="SHA-512" hashValue="t/cCIkXoWXko1kJPsudQFIapR8Qsx6DpGNCa9Za3zKx1GgaA1qHM+fRcL5mt3DE4G6fTUFPMLZ/G93VGyCw/lA==" saltValue="+NiYzFYA4kuTk76jyZmpL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吉則(endou yosinori)</cp:lastModifiedBy>
  <cp:lastPrinted>2025-10-02T00:33:05Z</cp:lastPrinted>
  <dcterms:created xsi:type="dcterms:W3CDTF">2025-02-19T00:10:42Z</dcterms:created>
  <dcterms:modified xsi:type="dcterms:W3CDTF">2025-10-02T00:33:22Z</dcterms:modified>
  <cp:category/>
</cp:coreProperties>
</file>