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364\Desktop\20250206_【依頼212(水)〆】令和４年度財政状況資料集の作成について（２回目再出力後）【05鷹栖町】\提出\"/>
    </mc:Choice>
  </mc:AlternateContent>
  <xr:revisionPtr revIDLastSave="0" documentId="13_ncr:1_{B6B74B53-249C-43AE-B625-DE9AB5F9218F}" xr6:coauthVersionLast="47" xr6:coauthVersionMax="47" xr10:uidLastSave="{00000000-0000-0000-0000-000000000000}"/>
  <bookViews>
    <workbookView xWindow="3435" yWindow="2640" windowWidth="21600" windowHeight="11175" firstSheet="1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Q102" i="12" l="1"/>
  <c r="DL102" i="12"/>
  <c r="DG102" i="12"/>
  <c r="DB102" i="12"/>
  <c r="CW102" i="12"/>
  <c r="CR102" i="12"/>
  <c r="AU88" i="12"/>
  <c r="AP88" i="12"/>
  <c r="AF88" i="12"/>
  <c r="AU63" i="12"/>
  <c r="AP63" i="12"/>
  <c r="AF63" i="12"/>
  <c r="AP23" i="12"/>
  <c r="AF23" i="12"/>
  <c r="AA23" i="12"/>
  <c r="V23" i="12"/>
  <c r="Q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BE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l="1"/>
  <c r="BW34" i="10" s="1"/>
  <c r="BW35" i="10" s="1"/>
  <c r="CO34" i="10" l="1"/>
  <c r="CO35" i="10" s="1"/>
</calcChain>
</file>

<file path=xl/sharedStrings.xml><?xml version="1.0" encoding="utf-8"?>
<sst xmlns="http://schemas.openxmlformats.org/spreadsheetml/2006/main" count="1145" uniqueCount="595">
  <si>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</si>
  <si>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</si>
  <si>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</si>
  <si>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</si>
  <si>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</si>
  <si>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</si>
  <si>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</si>
  <si>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</si>
  <si>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</si>
  <si>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</si>
  <si>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</si>
  <si>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</si>
  <si>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</si>
  <si>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</si>
  <si>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</si>
  <si>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</si>
  <si>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</si>
  <si>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</si>
  <si>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</si>
  <si>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</si>
  <si>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</si>
  <si>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</si>
  <si>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</si>
  <si>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</si>
  <si>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</si>
  <si>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</si>
  <si>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</si>
  <si>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</si>
  <si>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</si>
  <si>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</si>
  <si>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</si>
  <si>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</si>
  <si>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</si>
  <si>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</si>
  <si>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</si>
  <si>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</si>
  <si>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</si>
  <si>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</si>
  <si>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</si>
  <si>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</si>
  <si>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</si>
  <si>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</si>
  <si>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</si>
  <si>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</si>
  <si>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</si>
  <si>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</si>
  <si>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</si>
  <si>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</si>
  <si>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</si>
  <si>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</si>
  <si>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</si>
  <si>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</si>
  <si>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</si>
  <si>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</si>
  <si>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</si>
  <si>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</si>
  <si>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</si>
  <si>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</si>
  <si>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</si>
  <si>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</si>
  <si>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</si>
  <si>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</si>
  <si>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</si>
  <si>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</si>
  <si>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</si>
  <si>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</si>
  <si>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</si>
  <si>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</si>
  <si>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</si>
  <si>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</si>
  <si>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</si>
  <si>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</si>
  <si>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</si>
  <si>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</si>
  <si>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</si>
  <si>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</si>
  <si>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</si>
  <si>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</si>
  <si>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</si>
  <si>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</si>
  <si>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</si>
  <si>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</si>
  <si>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</si>
  <si>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</si>
  <si>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</si>
  <si>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</si>
  <si>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</si>
  <si>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</si>
  <si>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</si>
  <si>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</si>
  <si>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</si>
  <si>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</si>
  <si>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</si>
  <si>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</si>
  <si>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</si>
  <si>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</si>
  <si>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</si>
  <si>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</si>
  <si>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</si>
  <si>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鷹栖町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</si>
  <si>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</si>
  <si>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</si>
  <si>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</si>
  <si>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</si>
  <si>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</si>
  <si>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</si>
  <si>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</si>
  <si>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</si>
  <si>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</si>
  <si>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</si>
  <si>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</si>
  <si>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</si>
  <si>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</si>
  <si>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</si>
  <si>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</si>
  <si>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</si>
  <si>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</si>
  <si>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</si>
  <si>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</si>
  <si>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</si>
  <si>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</si>
  <si>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</si>
  <si>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</si>
  <si>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</si>
  <si>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</si>
  <si>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</si>
  <si>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</si>
  <si>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</si>
  <si>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</si>
  <si>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</si>
  <si>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</si>
  <si>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</si>
  <si>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</si>
  <si>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</si>
  <si>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</si>
  <si>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</si>
  <si>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</si>
  <si>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</si>
  <si>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</si>
  <si>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</si>
  <si>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</si>
  <si>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</si>
  <si>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</si>
  <si>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</si>
  <si>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</si>
  <si>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</si>
  <si>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</si>
  <si>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</si>
  <si>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</si>
  <si>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</si>
  <si>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</si>
  <si>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</si>
  <si>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</si>
  <si>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</si>
  <si>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</si>
  <si>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</si>
  <si>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</si>
  <si>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</si>
  <si>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</si>
  <si>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</si>
  <si>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</si>
  <si>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</si>
  <si>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</si>
  <si>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</si>
  <si>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</si>
  <si>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</si>
  <si>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</si>
  <si>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</si>
  <si>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</si>
  <si>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</si>
  <si>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</si>
  <si>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</si>
  <si>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</si>
  <si>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</si>
  <si>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</si>
  <si>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</si>
  <si>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</si>
  <si>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</si>
  <si>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</si>
  <si>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</si>
  <si>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</si>
  <si>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</si>
  <si>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</si>
  <si>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</si>
  <si>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</si>
  <si>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</si>
  <si>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</si>
  <si>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</si>
  <si>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</si>
  <si>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</si>
  <si>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</si>
  <si>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</si>
  <si>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</si>
  <si>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</si>
  <si>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</si>
  <si>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</si>
  <si>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</si>
  <si>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</si>
  <si>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</si>
  <si>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</si>
  <si>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</si>
  <si>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</si>
  <si>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</si>
  <si>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</si>
  <si>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</si>
  <si>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</si>
  <si>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</si>
  <si>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</si>
  <si>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</si>
  <si>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</si>
  <si>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</si>
  <si>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</si>
  <si>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</si>
  <si>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</si>
  <si>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</si>
  <si>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</si>
  <si>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</si>
  <si>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</si>
  <si>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</si>
  <si>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北海道鷹栖町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</si>
  <si>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</si>
  <si>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</si>
  <si>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</si>
  <si>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</si>
  <si>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</si>
  <si>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</si>
  <si>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</si>
  <si>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</si>
  <si>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</si>
  <si>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</si>
  <si>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</si>
  <si>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</si>
  <si>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</si>
  <si>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</si>
  <si>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</si>
  <si>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</si>
  <si>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</si>
  <si>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</si>
  <si>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</si>
  <si>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</si>
  <si>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</si>
  <si>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</si>
  <si>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</si>
  <si>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</si>
  <si>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</si>
  <si>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</si>
  <si>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</si>
  <si>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</si>
  <si>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</si>
  <si>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</si>
  <si>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</si>
  <si>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</si>
  <si>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</si>
  <si>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</si>
  <si>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</si>
  <si>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</si>
  <si>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</si>
  <si>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</si>
  <si>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</si>
  <si>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</si>
  <si>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</si>
  <si>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</si>
  <si>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</si>
  <si>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</si>
  <si>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</si>
  <si>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</si>
  <si>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</si>
  <si>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</si>
  <si>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</si>
  <si>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</si>
  <si>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</si>
  <si>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</si>
  <si>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</si>
  <si>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</si>
  <si>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</si>
  <si>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</si>
  <si>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</si>
  <si>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</si>
  <si>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</si>
  <si>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</si>
  <si>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</si>
  <si>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</si>
  <si>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</si>
  <si>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</si>
  <si>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</si>
  <si>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</si>
  <si>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</si>
  <si>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</si>
  <si>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</si>
  <si>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</si>
  <si>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</si>
  <si>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</si>
  <si>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</si>
  <si>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</si>
  <si>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</si>
  <si>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</si>
  <si>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</si>
  <si>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</si>
  <si>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</si>
  <si>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</si>
  <si>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</si>
  <si>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</si>
  <si>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</si>
  <si>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</si>
  <si>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</si>
  <si>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</si>
  <si>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</si>
  <si>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</si>
  <si>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</si>
  <si>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</si>
  <si>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</si>
  <si>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</si>
  <si>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</si>
  <si>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</si>
  <si>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</si>
  <si>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</si>
  <si>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</si>
  <si>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</si>
  <si>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</si>
  <si>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</si>
  <si>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</si>
  <si>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</si>
  <si>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</si>
  <si>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</si>
  <si>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</si>
  <si>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</si>
  <si>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</si>
  <si>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</si>
  <si>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</si>
  <si>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</si>
  <si>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</si>
  <si>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</si>
  <si>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</si>
  <si>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</si>
  <si>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</si>
  <si>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</si>
  <si>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</si>
  <si>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</si>
  <si>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</si>
  <si>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</si>
  <si>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</si>
  <si>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</si>
  <si>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</si>
  <si>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</si>
  <si>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</si>
  <si>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</si>
  <si>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</si>
  <si>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</si>
  <si>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</si>
  <si>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</si>
  <si>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</si>
  <si>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</si>
  <si>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</si>
  <si>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</si>
  <si>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</si>
  <si>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</si>
  <si>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</si>
  <si>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</si>
  <si>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</si>
  <si>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</si>
  <si>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</si>
  <si>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</si>
  <si>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</si>
  <si>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</si>
  <si>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</si>
  <si>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</si>
  <si>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</si>
  <si>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</si>
  <si>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</si>
  <si>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</si>
  <si>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北海道鷹栖町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</si>
  <si>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</si>
  <si>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</si>
  <si>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</si>
  <si>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</si>
  <si>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</si>
  <si>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</si>
  <si>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</si>
  <si>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</si>
  <si>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</si>
  <si>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</si>
  <si>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</si>
  <si>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</si>
  <si>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</si>
  <si>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</si>
  <si>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</si>
  <si>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</si>
  <si>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</si>
  <si>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</si>
  <si>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</si>
  <si>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</si>
  <si>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上川町村等公平委員会特別会計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</si>
  <si>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</si>
  <si>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</si>
  <si>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</si>
  <si>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</si>
  <si>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</si>
  <si>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</si>
  <si>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</si>
  <si>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</si>
  <si>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</si>
  <si>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</si>
  <si>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</si>
  <si>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</si>
  <si>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</si>
  <si>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</si>
  <si>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</si>
  <si>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</si>
  <si>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</si>
  <si>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</si>
  <si>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</si>
  <si>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</si>
  <si>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</si>
  <si>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</si>
  <si>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</si>
  <si>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</si>
  <si>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</si>
  <si>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</si>
  <si>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</si>
  <si>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</si>
  <si>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</si>
  <si>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</si>
  <si>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</si>
  <si>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</si>
  <si>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</si>
  <si>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</si>
  <si>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</si>
  <si>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</si>
  <si>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</si>
  <si>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</si>
  <si>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</si>
  <si>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</si>
  <si>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</si>
  <si>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</si>
  <si>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</si>
  <si>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</si>
  <si>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</si>
  <si>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</si>
  <si>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</si>
  <si>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</si>
  <si>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</si>
  <si>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</si>
  <si>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</si>
  <si>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</si>
  <si>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</si>
  <si>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</si>
  <si>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</si>
  <si>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</si>
  <si>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</si>
  <si>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</si>
  <si>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</si>
  <si>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</si>
  <si>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</si>
  <si>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</si>
  <si>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</si>
  <si>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</si>
  <si>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</si>
  <si>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</si>
  <si>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</si>
  <si>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</si>
  <si>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</si>
  <si>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</si>
  <si>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</si>
  <si>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</si>
  <si>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</si>
  <si>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</si>
  <si>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</si>
  <si>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</si>
  <si>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</si>
  <si>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</si>
  <si>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</si>
  <si>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</si>
  <si>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</si>
  <si>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</si>
  <si>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</si>
  <si>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</si>
  <si>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</si>
  <si>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</si>
  <si>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</si>
  <si>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</si>
  <si>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</si>
  <si>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</si>
  <si>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</si>
  <si>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</si>
  <si>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</si>
  <si>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</si>
  <si>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</si>
  <si>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</si>
  <si>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</si>
  <si>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</si>
  <si>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</si>
  <si>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</si>
  <si>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</si>
  <si>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</si>
  <si>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</si>
  <si>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</si>
  <si>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</si>
  <si>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</si>
  <si>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</si>
  <si>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</si>
  <si>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</si>
  <si>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</si>
  <si>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</si>
  <si>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</si>
  <si>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</si>
  <si>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</si>
  <si>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</si>
  <si>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</si>
  <si>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</si>
  <si>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</si>
  <si>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</si>
  <si>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</si>
  <si>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</si>
  <si>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</si>
  <si>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</si>
  <si>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</si>
  <si>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</si>
  <si>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</si>
  <si>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</si>
  <si>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</si>
  <si>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</si>
  <si>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</si>
  <si>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</si>
  <si>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</si>
  <si>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</si>
  <si>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</si>
  <si>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</si>
  <si>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</si>
  <si>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</si>
  <si>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</si>
  <si>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</si>
  <si>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</si>
  <si>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</si>
  <si>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</si>
  <si>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</si>
  <si>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</si>
  <si>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</si>
  <si>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</si>
  <si>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</si>
  <si>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</si>
  <si>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</si>
  <si>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</si>
  <si>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</si>
  <si>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</si>
  <si>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</si>
  <si>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</si>
  <si>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</si>
  <si>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</si>
  <si>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</si>
  <si>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</si>
  <si>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</si>
  <si>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</si>
  <si>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</si>
  <si>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</si>
  <si>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</si>
  <si>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5.79</t>
  </si>
  <si>
    <t>▲ 2.19</t>
  </si>
  <si>
    <t>▲ 0.94</t>
  </si>
  <si>
    <t>水道事業会計</t>
  </si>
  <si>
    <t>一般会計</t>
  </si>
  <si>
    <t>介護保険特別会計</t>
  </si>
  <si>
    <t>公共下水道事業会計</t>
  </si>
  <si>
    <t>国民健康保険（事業勘定）特別会計</t>
  </si>
  <si>
    <t>上川町村等公平委員会特別会計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</si>
  <si>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</si>
  <si>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</si>
  <si>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</si>
  <si>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</si>
  <si>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</si>
  <si>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</si>
  <si>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</si>
  <si>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</si>
  <si>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</si>
  <si>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</si>
  <si>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上川教育研修センター組合</t>
    <phoneticPr fontId="2"/>
  </si>
  <si>
    <t>上川広域滞納整理機構</t>
    <phoneticPr fontId="2"/>
  </si>
  <si>
    <t>鷹栖町土地開発公社</t>
    <phoneticPr fontId="2"/>
  </si>
  <si>
    <t>鷹栖町農業振興公社</t>
    <phoneticPr fontId="2"/>
  </si>
  <si>
    <t>-</t>
    <phoneticPr fontId="2"/>
  </si>
  <si>
    <t>公共施設修繕等基金</t>
  </si>
  <si>
    <t>ふるさとまちづくり応援基金</t>
  </si>
  <si>
    <t>地域福祉基金</t>
  </si>
  <si>
    <t>文化事業振興基金</t>
  </si>
  <si>
    <t>ふれあい基金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</si>
  <si>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</si>
  <si>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</si>
  <si>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</si>
  <si>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</si>
  <si>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</si>
  <si>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</si>
  <si>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</si>
  <si>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</si>
  <si>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</si>
  <si>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公共施設の老朽化対策に係る地方債の発行により、将来負担比率が増加傾向にある上、有形固定資産減価償却率も類似団体より高く、上昇傾向にある。
　主な要因としては、昭和40年代以降に建設された小学校・児童館や庁舎が、いずれも有形固定資産減価償却率80％以上になっていることなどが挙げられる。
　公共施設等総合管理計画に基づき、今後も、老朽化対策に積極的に取り組んでいく。</t>
    <phoneticPr fontId="5"/>
  </si>
  <si>
    <t>　実質公債費比率は類似団体と比較して低い水準にあり、近年減少傾向となっており、将来負担比率についても減少傾向にある。
　将来負担比率が減少している主な要因としては、新たな公共施設の建築事業を抑えたため、地方債の発行額が減少したことが考えられる。
　今後は、公共施設の大規模修繕など、実質公債費比率が上昇していくことが考えられるため、これまで以上に公債費の適正化に取り組んでいく。</t>
    <rPh sb="50" eb="52">
      <t>ゲンショウ</t>
    </rPh>
    <rPh sb="67" eb="69">
      <t>ゲンショウ</t>
    </rPh>
    <rPh sb="95" eb="96">
      <t>オサ</t>
    </rPh>
    <rPh sb="109" eb="111">
      <t>ゲンショウ</t>
    </rPh>
    <rPh sb="128" eb="132">
      <t>コウキョウシセツ</t>
    </rPh>
    <rPh sb="133" eb="136">
      <t>ダイキボ</t>
    </rPh>
    <rPh sb="136" eb="138">
      <t>シュウゼン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</si>
</sst>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8" fillId="8" borderId="128" xfId="15" applyNumberFormat="1" applyFont="1" applyFill="1" applyBorder="1" applyAlignment="1" applyProtection="1">
      <alignment horizontal="right" vertical="center" shrinkToFit="1"/>
      <protection locked="0"/>
    </xf>
    <xf numFmtId="177" fontId="38" fillId="8" borderId="129" xfId="15" applyNumberFormat="1" applyFont="1" applyFill="1" applyBorder="1" applyAlignment="1" applyProtection="1">
      <alignment horizontal="right" vertical="center" shrinkToFit="1"/>
      <protection locked="0"/>
    </xf>
    <xf numFmtId="177" fontId="38" fillId="8" borderId="130" xfId="15" applyNumberFormat="1" applyFont="1" applyFill="1" applyBorder="1" applyAlignment="1" applyProtection="1">
      <alignment horizontal="right" vertical="center" shrinkToFit="1"/>
      <protection locked="0"/>
    </xf>
    <xf numFmtId="177" fontId="38" fillId="8" borderId="131" xfId="15" applyNumberFormat="1" applyFont="1" applyFill="1" applyBorder="1" applyAlignment="1" applyProtection="1">
      <alignment horizontal="right" vertical="center" shrinkToFit="1"/>
      <protection locked="0"/>
    </xf>
    <xf numFmtId="177" fontId="38" fillId="8" borderId="132" xfId="15" applyNumberFormat="1" applyFont="1" applyFill="1" applyBorder="1" applyAlignment="1" applyProtection="1">
      <alignment horizontal="right" vertical="center" shrinkToFit="1"/>
      <protection locked="0"/>
    </xf>
    <xf numFmtId="177" fontId="38" fillId="8" borderId="133" xfId="15" applyNumberFormat="1" applyFont="1" applyFill="1" applyBorder="1" applyAlignment="1" applyProtection="1">
      <alignment horizontal="right" vertical="center" shrinkToFit="1"/>
      <protection locked="0"/>
    </xf>
    <xf numFmtId="177" fontId="38" fillId="8" borderId="134" xfId="12"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8" fillId="8" borderId="129" xfId="15" applyFont="1" applyFill="1" applyBorder="1" applyAlignment="1" applyProtection="1">
      <alignment horizontal="left" vertical="center" shrinkToFit="1"/>
      <protection locked="0"/>
    </xf>
    <xf numFmtId="0" fontId="38"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8" fillId="8" borderId="142" xfId="12" applyNumberFormat="1" applyFont="1" applyFill="1" applyBorder="1" applyAlignment="1" applyProtection="1">
      <alignment horizontal="right" vertical="center" shrinkToFit="1"/>
      <protection locked="0"/>
    </xf>
    <xf numFmtId="177" fontId="38" fillId="8" borderId="143" xfId="12" applyNumberFormat="1" applyFont="1" applyFill="1" applyBorder="1" applyAlignment="1" applyProtection="1">
      <alignment horizontal="right" vertical="center" shrinkToFit="1"/>
      <protection locked="0"/>
    </xf>
    <xf numFmtId="177" fontId="38" fillId="8" borderId="17" xfId="15" applyNumberFormat="1" applyFont="1" applyFill="1" applyBorder="1" applyAlignment="1" applyProtection="1">
      <alignment horizontal="right" vertical="center" shrinkToFit="1"/>
      <protection locked="0"/>
    </xf>
    <xf numFmtId="177" fontId="38" fillId="8" borderId="18" xfId="15" applyNumberFormat="1" applyFont="1" applyFill="1" applyBorder="1" applyAlignment="1" applyProtection="1">
      <alignment horizontal="right" vertical="center" shrinkToFit="1"/>
      <protection locked="0"/>
    </xf>
    <xf numFmtId="177" fontId="38" fillId="8" borderId="19" xfId="15"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8"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8" fillId="8" borderId="44" xfId="12" applyNumberFormat="1" applyFont="1" applyFill="1" applyBorder="1" applyAlignment="1" applyProtection="1">
      <alignment horizontal="right" vertical="center" shrinkToFit="1"/>
      <protection locked="0"/>
    </xf>
    <xf numFmtId="177" fontId="38"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8" fillId="8" borderId="44" xfId="12" applyFont="1" applyFill="1" applyBorder="1" applyAlignment="1" applyProtection="1">
      <alignment horizontal="left" vertical="center" shrinkToFit="1"/>
      <protection locked="0"/>
    </xf>
    <xf numFmtId="0" fontId="38" fillId="8" borderId="18" xfId="12" applyFont="1" applyFill="1" applyBorder="1" applyAlignment="1" applyProtection="1">
      <alignment horizontal="left" vertical="center" shrinkToFit="1"/>
      <protection locked="0"/>
    </xf>
    <xf numFmtId="0" fontId="38"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138402</c:v>
                </c:pt>
                <c:pt idx="4">
                  <c:v>146367</c:v>
                </c:pt>
              </c:numCache>
            </c:numRef>
          </c:val>
          <c:smooth val="0"/>
          <c:extLst>
            <c:ext xmlns:c16="http://schemas.microsoft.com/office/drawing/2014/chart" uri="{C3380CC4-5D6E-409C-BE32-E72D297353CC}">
              <c16:uniqueId val="{00000000-26E0-4ED7-AED2-5AC5A327E0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162183</c:v>
                </c:pt>
                <c:pt idx="1">
                  <c:v>87263</c:v>
                </c:pt>
                <c:pt idx="2">
                  <c:v>154755</c:v>
                </c:pt>
                <c:pt idx="3">
                  <c:v>90405</c:v>
                </c:pt>
                <c:pt idx="4">
                  <c:v>86884</c:v>
                </c:pt>
              </c:numCache>
            </c:numRef>
          </c:val>
          <c:smooth val="0"/>
          <c:extLst>
            <c:ext xmlns:c16="http://schemas.microsoft.com/office/drawing/2014/chart" uri="{C3380CC4-5D6E-409C-BE32-E72D297353CC}">
              <c16:uniqueId val="{00000001-26E0-4ED7-AED2-5AC5A327E06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2.2200000000000002</c:v>
                </c:pt>
                <c:pt idx="1">
                  <c:v>4.75</c:v>
                </c:pt>
                <c:pt idx="2">
                  <c:v>4.93</c:v>
                </c:pt>
                <c:pt idx="3">
                  <c:v>5.16</c:v>
                </c:pt>
                <c:pt idx="4">
                  <c:v>7.77</c:v>
                </c:pt>
              </c:numCache>
            </c:numRef>
          </c:val>
          <c:extLst>
            <c:ext xmlns:c16="http://schemas.microsoft.com/office/drawing/2014/chart" uri="{C3380CC4-5D6E-409C-BE32-E72D297353CC}">
              <c16:uniqueId val="{00000000-1D07-43C4-972B-AB69517AE2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21.51</c:v>
                </c:pt>
                <c:pt idx="1">
                  <c:v>16.91</c:v>
                </c:pt>
                <c:pt idx="2">
                  <c:v>14.83</c:v>
                </c:pt>
                <c:pt idx="3">
                  <c:v>18.39</c:v>
                </c:pt>
                <c:pt idx="4">
                  <c:v>22.48</c:v>
                </c:pt>
              </c:numCache>
            </c:numRef>
          </c:val>
          <c:extLst>
            <c:ext xmlns:c16="http://schemas.microsoft.com/office/drawing/2014/chart" uri="{C3380CC4-5D6E-409C-BE32-E72D297353CC}">
              <c16:uniqueId val="{00000001-1D07-43C4-972B-AB69517AE2A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-5.79</c:v>
                </c:pt>
                <c:pt idx="1">
                  <c:v>-2.19</c:v>
                </c:pt>
                <c:pt idx="2">
                  <c:v>-0.94</c:v>
                </c:pt>
                <c:pt idx="3">
                  <c:v>5.03</c:v>
                </c:pt>
                <c:pt idx="4">
                  <c:v>6.71</c:v>
                </c:pt>
              </c:numCache>
            </c:numRef>
          </c:val>
          <c:smooth val="0"/>
          <c:extLst>
            <c:ext xmlns:c16="http://schemas.microsoft.com/office/drawing/2014/chart" uri="{C3380CC4-5D6E-409C-BE32-E72D297353CC}">
              <c16:uniqueId val="{00000002-1D07-43C4-972B-AB69517AE2A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0.12</c:v>
                </c:pt>
                <c:pt idx="2">
                  <c:v>#N/A</c:v>
                </c:pt>
                <c:pt idx="3">
                  <c:v>7.0000000000000007E-2</c:v>
                </c:pt>
                <c:pt idx="4">
                  <c:v>#N/A</c:v>
                </c:pt>
                <c:pt idx="5">
                  <c:v>0.32</c:v>
                </c:pt>
                <c:pt idx="6">
                  <c:v>#N/A</c:v>
                </c:pt>
                <c:pt idx="7">
                  <c:v>0.09</c:v>
                </c:pt>
                <c:pt idx="8">
                  <c:v>0</c:v>
                </c:pt>
                <c:pt idx="9">
                  <c:v>0</c:v>
                </c:pt>
              </c:numCache>
            </c:numRef>
          </c:val>
          <c:extLst>
            <c:ext xmlns:c16="http://schemas.microsoft.com/office/drawing/2014/chart" uri="{C3380CC4-5D6E-409C-BE32-E72D297353CC}">
              <c16:uniqueId val="{00000000-3B02-4E0E-A5FA-A28E8692ED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02-4E0E-A5FA-A28E8692ED3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B02-4E0E-A5FA-A28E8692ED3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3-3B02-4E0E-A5FA-A28E8692ED33}"/>
            </c:ext>
          </c:extLst>
        </c:ser>
        <c:ser>
          <c:idx val="4"/>
          <c:order val="4"/>
          <c:tx>
            <c:strRef>
              <c:f>データシート!$A$31</c:f>
              <c:strCache>
                <c:ptCount val="1"/>
                <c:pt idx="0">
                  <c:v>上川町村等公平委員会特別会計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0.06</c:v>
                </c:pt>
                <c:pt idx="4">
                  <c:v>#N/A</c:v>
                </c:pt>
                <c:pt idx="5">
                  <c:v>0.05</c:v>
                </c:pt>
                <c:pt idx="6">
                  <c:v>#N/A</c:v>
                </c:pt>
                <c:pt idx="7">
                  <c:v>0.05</c:v>
                </c:pt>
                <c:pt idx="8">
                  <c:v>#N/A</c:v>
                </c:pt>
                <c:pt idx="9">
                  <c:v>0.04</c:v>
                </c:pt>
              </c:numCache>
            </c:numRef>
          </c:val>
          <c:extLst>
            <c:ext xmlns:c16="http://schemas.microsoft.com/office/drawing/2014/chart" uri="{C3380CC4-5D6E-409C-BE32-E72D297353CC}">
              <c16:uniqueId val="{00000004-3B02-4E0E-A5FA-A28E8692ED33}"/>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1.33</c:v>
                </c:pt>
                <c:pt idx="2">
                  <c:v>#N/A</c:v>
                </c:pt>
                <c:pt idx="3">
                  <c:v>0.75</c:v>
                </c:pt>
                <c:pt idx="4">
                  <c:v>#N/A</c:v>
                </c:pt>
                <c:pt idx="5">
                  <c:v>0.39</c:v>
                </c:pt>
                <c:pt idx="6">
                  <c:v>#N/A</c:v>
                </c:pt>
                <c:pt idx="7">
                  <c:v>0.28999999999999998</c:v>
                </c:pt>
                <c:pt idx="8">
                  <c:v>#N/A</c:v>
                </c:pt>
                <c:pt idx="9">
                  <c:v>0.49</c:v>
                </c:pt>
              </c:numCache>
            </c:numRef>
          </c:val>
          <c:extLst>
            <c:ext xmlns:c16="http://schemas.microsoft.com/office/drawing/2014/chart" uri="{C3380CC4-5D6E-409C-BE32-E72D297353CC}">
              <c16:uniqueId val="{00000005-3B02-4E0E-A5FA-A28E8692ED33}"/>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1.51</c:v>
                </c:pt>
              </c:numCache>
            </c:numRef>
          </c:val>
          <c:extLst>
            <c:ext xmlns:c16="http://schemas.microsoft.com/office/drawing/2014/chart" uri="{C3380CC4-5D6E-409C-BE32-E72D297353CC}">
              <c16:uniqueId val="{00000006-3B02-4E0E-A5FA-A28E8692ED3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0.09</c:v>
                </c:pt>
                <c:pt idx="2">
                  <c:v>#N/A</c:v>
                </c:pt>
                <c:pt idx="3">
                  <c:v>0.98</c:v>
                </c:pt>
                <c:pt idx="4">
                  <c:v>#N/A</c:v>
                </c:pt>
                <c:pt idx="5">
                  <c:v>1.1100000000000001</c:v>
                </c:pt>
                <c:pt idx="6">
                  <c:v>#N/A</c:v>
                </c:pt>
                <c:pt idx="7">
                  <c:v>1.58</c:v>
                </c:pt>
                <c:pt idx="8">
                  <c:v>#N/A</c:v>
                </c:pt>
                <c:pt idx="9">
                  <c:v>2.1800000000000002</c:v>
                </c:pt>
              </c:numCache>
            </c:numRef>
          </c:val>
          <c:extLst>
            <c:ext xmlns:c16="http://schemas.microsoft.com/office/drawing/2014/chart" uri="{C3380CC4-5D6E-409C-BE32-E72D297353CC}">
              <c16:uniqueId val="{00000007-3B02-4E0E-A5FA-A28E8692ED3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2.1800000000000002</c:v>
                </c:pt>
                <c:pt idx="2">
                  <c:v>#N/A</c:v>
                </c:pt>
                <c:pt idx="3">
                  <c:v>4.68</c:v>
                </c:pt>
                <c:pt idx="4">
                  <c:v>#N/A</c:v>
                </c:pt>
                <c:pt idx="5">
                  <c:v>4.88</c:v>
                </c:pt>
                <c:pt idx="6">
                  <c:v>#N/A</c:v>
                </c:pt>
                <c:pt idx="7">
                  <c:v>5.0999999999999996</c:v>
                </c:pt>
                <c:pt idx="8">
                  <c:v>#N/A</c:v>
                </c:pt>
                <c:pt idx="9">
                  <c:v>7.71</c:v>
                </c:pt>
              </c:numCache>
            </c:numRef>
          </c:val>
          <c:extLst>
            <c:ext xmlns:c16="http://schemas.microsoft.com/office/drawing/2014/chart" uri="{C3380CC4-5D6E-409C-BE32-E72D297353CC}">
              <c16:uniqueId val="{00000008-3B02-4E0E-A5FA-A28E8692ED3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6.67</c:v>
                </c:pt>
                <c:pt idx="2">
                  <c:v>#N/A</c:v>
                </c:pt>
                <c:pt idx="3">
                  <c:v>6.97</c:v>
                </c:pt>
                <c:pt idx="4">
                  <c:v>#N/A</c:v>
                </c:pt>
                <c:pt idx="5">
                  <c:v>7.72</c:v>
                </c:pt>
                <c:pt idx="6">
                  <c:v>#N/A</c:v>
                </c:pt>
                <c:pt idx="7">
                  <c:v>7.88</c:v>
                </c:pt>
                <c:pt idx="8">
                  <c:v>#N/A</c:v>
                </c:pt>
                <c:pt idx="9">
                  <c:v>7.8</c:v>
                </c:pt>
              </c:numCache>
            </c:numRef>
          </c:val>
          <c:extLst>
            <c:ext xmlns:c16="http://schemas.microsoft.com/office/drawing/2014/chart" uri="{C3380CC4-5D6E-409C-BE32-E72D297353CC}">
              <c16:uniqueId val="{00000009-3B02-4E0E-A5FA-A28E8692ED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574</c:v>
                </c:pt>
                <c:pt idx="5">
                  <c:v>570</c:v>
                </c:pt>
                <c:pt idx="8">
                  <c:v>565</c:v>
                </c:pt>
                <c:pt idx="11">
                  <c:v>576</c:v>
                </c:pt>
                <c:pt idx="14">
                  <c:v>592</c:v>
                </c:pt>
              </c:numCache>
            </c:numRef>
          </c:val>
          <c:extLst>
            <c:ext xmlns:c16="http://schemas.microsoft.com/office/drawing/2014/chart" uri="{C3380CC4-5D6E-409C-BE32-E72D297353CC}">
              <c16:uniqueId val="{00000000-B2DE-4B0F-A4A3-B8C178A1D9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DE-4B0F-A4A3-B8C178A1D9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B2DE-4B0F-A4A3-B8C178A1D9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DE-4B0F-A4A3-B8C178A1D9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66</c:v>
                </c:pt>
                <c:pt idx="3">
                  <c:v>62</c:v>
                </c:pt>
                <c:pt idx="6">
                  <c:v>71</c:v>
                </c:pt>
                <c:pt idx="9">
                  <c:v>80</c:v>
                </c:pt>
                <c:pt idx="12">
                  <c:v>83</c:v>
                </c:pt>
              </c:numCache>
            </c:numRef>
          </c:val>
          <c:extLst>
            <c:ext xmlns:c16="http://schemas.microsoft.com/office/drawing/2014/chart" uri="{C3380CC4-5D6E-409C-BE32-E72D297353CC}">
              <c16:uniqueId val="{00000004-B2DE-4B0F-A4A3-B8C178A1D9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DE-4B0F-A4A3-B8C178A1D9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DE-4B0F-A4A3-B8C178A1D9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644</c:v>
                </c:pt>
                <c:pt idx="3">
                  <c:v>618</c:v>
                </c:pt>
                <c:pt idx="6">
                  <c:v>640</c:v>
                </c:pt>
                <c:pt idx="9">
                  <c:v>642</c:v>
                </c:pt>
                <c:pt idx="12">
                  <c:v>684</c:v>
                </c:pt>
              </c:numCache>
            </c:numRef>
          </c:val>
          <c:extLst>
            <c:ext xmlns:c16="http://schemas.microsoft.com/office/drawing/2014/chart" uri="{C3380CC4-5D6E-409C-BE32-E72D297353CC}">
              <c16:uniqueId val="{00000007-B2DE-4B0F-A4A3-B8C178A1D9F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137</c:v>
                </c:pt>
                <c:pt idx="2">
                  <c:v>#N/A</c:v>
                </c:pt>
                <c:pt idx="3">
                  <c:v>#N/A</c:v>
                </c:pt>
                <c:pt idx="4">
                  <c:v>110</c:v>
                </c:pt>
                <c:pt idx="5">
                  <c:v>#N/A</c:v>
                </c:pt>
                <c:pt idx="6">
                  <c:v>#N/A</c:v>
                </c:pt>
                <c:pt idx="7">
                  <c:v>146</c:v>
                </c:pt>
                <c:pt idx="8">
                  <c:v>#N/A</c:v>
                </c:pt>
                <c:pt idx="9">
                  <c:v>#N/A</c:v>
                </c:pt>
                <c:pt idx="10">
                  <c:v>146</c:v>
                </c:pt>
                <c:pt idx="11">
                  <c:v>#N/A</c:v>
                </c:pt>
                <c:pt idx="12">
                  <c:v>#N/A</c:v>
                </c:pt>
                <c:pt idx="13">
                  <c:v>175</c:v>
                </c:pt>
                <c:pt idx="14">
                  <c:v>#N/A</c:v>
                </c:pt>
              </c:numCache>
            </c:numRef>
          </c:val>
          <c:smooth val="0"/>
          <c:extLst>
            <c:ext xmlns:c16="http://schemas.microsoft.com/office/drawing/2014/chart" uri="{C3380CC4-5D6E-409C-BE32-E72D297353CC}">
              <c16:uniqueId val="{00000008-B2DE-4B0F-A4A3-B8C178A1D9F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4914</c:v>
                </c:pt>
                <c:pt idx="5">
                  <c:v>4790</c:v>
                </c:pt>
                <c:pt idx="8">
                  <c:v>4828</c:v>
                </c:pt>
                <c:pt idx="11">
                  <c:v>4438</c:v>
                </c:pt>
                <c:pt idx="14">
                  <c:v>4424</c:v>
                </c:pt>
              </c:numCache>
            </c:numRef>
          </c:val>
          <c:extLst>
            <c:ext xmlns:c16="http://schemas.microsoft.com/office/drawing/2014/chart" uri="{C3380CC4-5D6E-409C-BE32-E72D297353CC}">
              <c16:uniqueId val="{00000000-9B78-4B59-8A79-16B128D613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560</c:v>
                </c:pt>
                <c:pt idx="5">
                  <c:v>519</c:v>
                </c:pt>
                <c:pt idx="8">
                  <c:v>569</c:v>
                </c:pt>
                <c:pt idx="11">
                  <c:v>550</c:v>
                </c:pt>
                <c:pt idx="14">
                  <c:v>538</c:v>
                </c:pt>
              </c:numCache>
            </c:numRef>
          </c:val>
          <c:extLst>
            <c:ext xmlns:c16="http://schemas.microsoft.com/office/drawing/2014/chart" uri="{C3380CC4-5D6E-409C-BE32-E72D297353CC}">
              <c16:uniqueId val="{00000001-9B78-4B59-8A79-16B128D613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1802</c:v>
                </c:pt>
                <c:pt idx="5">
                  <c:v>1654</c:v>
                </c:pt>
                <c:pt idx="8">
                  <c:v>1641</c:v>
                </c:pt>
                <c:pt idx="11">
                  <c:v>1681</c:v>
                </c:pt>
                <c:pt idx="14">
                  <c:v>1828</c:v>
                </c:pt>
              </c:numCache>
            </c:numRef>
          </c:val>
          <c:extLst>
            <c:ext xmlns:c16="http://schemas.microsoft.com/office/drawing/2014/chart" uri="{C3380CC4-5D6E-409C-BE32-E72D297353CC}">
              <c16:uniqueId val="{00000002-9B78-4B59-8A79-16B128D613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B78-4B59-8A79-16B128D613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B78-4B59-8A79-16B128D613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78-4B59-8A79-16B128D613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750</c:v>
                </c:pt>
                <c:pt idx="3">
                  <c:v>734</c:v>
                </c:pt>
                <c:pt idx="6">
                  <c:v>739</c:v>
                </c:pt>
                <c:pt idx="9">
                  <c:v>725</c:v>
                </c:pt>
                <c:pt idx="12">
                  <c:v>761</c:v>
                </c:pt>
              </c:numCache>
            </c:numRef>
          </c:val>
          <c:extLst>
            <c:ext xmlns:c16="http://schemas.microsoft.com/office/drawing/2014/chart" uri="{C3380CC4-5D6E-409C-BE32-E72D297353CC}">
              <c16:uniqueId val="{00000006-9B78-4B59-8A79-16B128D613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B78-4B59-8A79-16B128D613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816</c:v>
                </c:pt>
                <c:pt idx="3">
                  <c:v>744</c:v>
                </c:pt>
                <c:pt idx="6">
                  <c:v>632</c:v>
                </c:pt>
                <c:pt idx="9">
                  <c:v>544</c:v>
                </c:pt>
                <c:pt idx="12">
                  <c:v>532</c:v>
                </c:pt>
              </c:numCache>
            </c:numRef>
          </c:val>
          <c:extLst>
            <c:ext xmlns:c16="http://schemas.microsoft.com/office/drawing/2014/chart" uri="{C3380CC4-5D6E-409C-BE32-E72D297353CC}">
              <c16:uniqueId val="{00000008-9B78-4B59-8A79-16B128D613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B78-4B59-8A79-16B128D613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6502</c:v>
                </c:pt>
                <c:pt idx="3">
                  <c:v>6306</c:v>
                </c:pt>
                <c:pt idx="6">
                  <c:v>6455</c:v>
                </c:pt>
                <c:pt idx="9">
                  <c:v>6279</c:v>
                </c:pt>
                <c:pt idx="12">
                  <c:v>5963</c:v>
                </c:pt>
              </c:numCache>
            </c:numRef>
          </c:val>
          <c:extLst>
            <c:ext xmlns:c16="http://schemas.microsoft.com/office/drawing/2014/chart" uri="{C3380CC4-5D6E-409C-BE32-E72D297353CC}">
              <c16:uniqueId val="{0000000A-9B78-4B59-8A79-16B128D613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792</c:v>
                </c:pt>
                <c:pt idx="2">
                  <c:v>#N/A</c:v>
                </c:pt>
                <c:pt idx="3">
                  <c:v>#N/A</c:v>
                </c:pt>
                <c:pt idx="4">
                  <c:v>821</c:v>
                </c:pt>
                <c:pt idx="5">
                  <c:v>#N/A</c:v>
                </c:pt>
                <c:pt idx="6">
                  <c:v>#N/A</c:v>
                </c:pt>
                <c:pt idx="7">
                  <c:v>788</c:v>
                </c:pt>
                <c:pt idx="8">
                  <c:v>#N/A</c:v>
                </c:pt>
                <c:pt idx="9">
                  <c:v>#N/A</c:v>
                </c:pt>
                <c:pt idx="10">
                  <c:v>880</c:v>
                </c:pt>
                <c:pt idx="11">
                  <c:v>#N/A</c:v>
                </c:pt>
                <c:pt idx="12">
                  <c:v>#N/A</c:v>
                </c:pt>
                <c:pt idx="13">
                  <c:v>466</c:v>
                </c:pt>
                <c:pt idx="14">
                  <c:v>#N/A</c:v>
                </c:pt>
              </c:numCache>
            </c:numRef>
          </c:val>
          <c:smooth val="0"/>
          <c:extLst>
            <c:ext xmlns:c16="http://schemas.microsoft.com/office/drawing/2014/chart" uri="{C3380CC4-5D6E-409C-BE32-E72D297353CC}">
              <c16:uniqueId val="{0000000B-9B78-4B59-8A79-16B128D613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479</c:v>
                </c:pt>
                <c:pt idx="1">
                  <c:v>635</c:v>
                </c:pt>
                <c:pt idx="2">
                  <c:v>776</c:v>
                </c:pt>
              </c:numCache>
            </c:numRef>
          </c:val>
          <c:extLst>
            <c:ext xmlns:c16="http://schemas.microsoft.com/office/drawing/2014/chart" uri="{C3380CC4-5D6E-409C-BE32-E72D297353CC}">
              <c16:uniqueId val="{00000000-8392-4C7A-8D5F-B3B5BAC770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219</c:v>
                </c:pt>
                <c:pt idx="1">
                  <c:v>220</c:v>
                </c:pt>
                <c:pt idx="2">
                  <c:v>293</c:v>
                </c:pt>
              </c:numCache>
            </c:numRef>
          </c:val>
          <c:extLst>
            <c:ext xmlns:c16="http://schemas.microsoft.com/office/drawing/2014/chart" uri="{C3380CC4-5D6E-409C-BE32-E72D297353CC}">
              <c16:uniqueId val="{00000001-8392-4C7A-8D5F-B3B5BAC770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791</c:v>
                </c:pt>
                <c:pt idx="1">
                  <c:v>780</c:v>
                </c:pt>
                <c:pt idx="2">
                  <c:v>709</c:v>
                </c:pt>
              </c:numCache>
            </c:numRef>
          </c:val>
          <c:extLst>
            <c:ext xmlns:c16="http://schemas.microsoft.com/office/drawing/2014/chart" uri="{C3380CC4-5D6E-409C-BE32-E72D297353CC}">
              <c16:uniqueId val="{00000002-8392-4C7A-8D5F-B3B5BAC770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{4615C247-A20D-4772-9D5E-F14851B40864}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D85-4A70-BD54-5C96FCF29B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{34C1A4FD-8E2C-4626-838A-C86D059E5229}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85-4A70-BD54-5C96FCF29B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{BBCB66FE-B9BE-41EF-84B1-4E5E8538CFF1}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85-4A70-BD54-5C96FCF29B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{B15B96D5-37DD-424D-8D25-35E27A5491AA}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85-4A70-BD54-5C96FCF29B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{861C1C9D-D34D-4C1E-B5E9-E0DF876FC537}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85-4A70-BD54-5C96FCF29B4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{7F9B6915-BC7D-40C6-8494-CB38B2AA9DD3}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D85-4A70-BD54-5C96FCF29B4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{A079117C-04F7-4077-93E5-392180C5AB47}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D85-4A70-BD54-5C96FCF29B4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{5D31ABD5-EE67-4BD0-93D0-1FDD0A63DAE0}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D85-4A70-BD54-5C96FCF29B4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{0EC357C8-0F7C-4F13-9749-F66D6B72E923}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D85-4A70-BD54-5C96FCF29B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66.3</c:v>
                </c:pt>
                <c:pt idx="8">
                  <c:v>68.599999999999994</c:v>
                </c:pt>
                <c:pt idx="16">
                  <c:v>70.3</c:v>
                </c:pt>
                <c:pt idx="24">
                  <c:v>72.2</c:v>
                </c:pt>
                <c:pt idx="32">
                  <c:v>74.099999999999994</c:v>
                </c:pt>
              </c:numCache>
            </c:numRef>
          </c:xVal>
          <c:yVal>
            <c:numRef>
              <c:f>公会計指標分析・財政指標組合せ分析表!$BP$51:$DC$51</c:f>
              <c:numCache>
                <c:formatCode>#,##0.0;"▲ "#,##0.0</c:formatCode>
                <c:ptCount val="40"/>
                <c:pt idx="0">
                  <c:v>30.3</c:v>
                </c:pt>
                <c:pt idx="8">
                  <c:v>31.6</c:v>
                </c:pt>
                <c:pt idx="16">
                  <c:v>28.7</c:v>
                </c:pt>
                <c:pt idx="24">
                  <c:v>29.7</c:v>
                </c:pt>
                <c:pt idx="32">
                  <c:v>15.9</c:v>
                </c:pt>
              </c:numCache>
            </c:numRef>
          </c:yVal>
          <c:smooth val="0"/>
          <c:extLst>
            <c:ext xmlns:c16="http://schemas.microsoft.com/office/drawing/2014/chart" uri="{C3380CC4-5D6E-409C-BE32-E72D297353CC}">
              <c16:uniqueId val="{00000009-DD85-4A70-BD54-5C96FCF29B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{4D81577C-DCE1-44A9-BC4D-0276399500AE}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D85-4A70-BD54-5C96FCF29B4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{465C4BA1-F422-4AF4-B669-C806D6C98F9A}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85-4A70-BD54-5C96FCF29B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{5883E5DA-3174-43E1-A27D-4969E0B34640}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85-4A70-BD54-5C96FCF29B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{D02FFFA2-0BC2-4550-A1D7-49CDDDAB2D79}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85-4A70-BD54-5C96FCF29B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{571DDE96-C0D2-4DE8-8805-2B37AF54519D}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85-4A70-BD54-5C96FCF29B42}"/>
                </c:ext>
              </c:extLst>
            </c:dLbl>
            <c:dLbl>
              <c:idx val="8"/>
              <c:layout>
                <c:manualLayout>
                  <c:x val="-2.8886603414388375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{19CFB943-9E5A-4D25-8A40-E2329C0B5979}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D85-4A70-BD54-5C96FCF29B4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{2B77053A-02CD-4428-B40C-E811FBD3B343}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D85-4A70-BD54-5C96FCF29B42}"/>
                </c:ext>
              </c:extLst>
            </c:dLbl>
            <c:dLbl>
              <c:idx val="24"/>
              <c:layout>
                <c:manualLayout>
                  <c:x val="-2.7340340611742928E-2"/>
                  <c:y val="-8.4363769155378313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{A1F7EEF8-BB10-4DFE-B98E-F8E8C85301DD}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D85-4A70-BD54-5C96FCF29B42}"/>
                </c:ext>
              </c:extLst>
            </c:dLbl>
            <c:dLbl>
              <c:idx val="32"/>
              <c:layout>
                <c:manualLayout>
                  <c:x val="-3.9820235118148875E-2"/>
                  <c:y val="-4.5114315056352043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{4F052463-457B-4D47-8926-AC15C9E1A2FA}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D85-4A70-BD54-5C96FCF29B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62.6</c:v>
                </c:pt>
                <c:pt idx="32">
                  <c:v>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D85-4A70-BD54-5C96FCF29B42}"/>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{27E423A5-E9E9-4B04-BD70-691136D74712}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F08-4BB4-B968-890A7CAAF9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{77DE92CC-9F8E-4E37-A5E3-11F0BCDD852C}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08-4BB4-B968-890A7CAAF9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{788C62F0-BDD4-45A6-A7C3-FF31D4BB7570}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08-4BB4-B968-890A7CAAF9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{9F137DD1-91F1-4589-9364-E01F3681E9C4}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08-4BB4-B968-890A7CAAF9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{96513B75-2BCE-4C10-B33B-5B4FBD42B8BF}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08-4BB4-B968-890A7CAAF99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{F0B4DD98-3CE1-4A31-843C-7F74E56D5148}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F08-4BB4-B968-890A7CAAF991}"/>
                </c:ext>
              </c:extLst>
            </c:dLbl>
            <c:dLbl>
              <c:idx val="16"/>
              <c:layout>
                <c:manualLayout>
                  <c:x val="-3.7842225392624586E-2"/>
                  <c:y val="-7.3546123143460512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{A6803A3F-4885-486D-8C91-F2CD2FD3B999}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F08-4BB4-B968-890A7CAAF991}"/>
                </c:ext>
              </c:extLst>
            </c:dLbl>
            <c:dLbl>
              <c:idx val="24"/>
              <c:layout>
                <c:manualLayout>
                  <c:x val="-2.5298460057526718E-2"/>
                  <c:y val="-5.128717103212739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{7C67862A-A8D7-4E8F-BF44-C7173B456123}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F08-4BB4-B968-890A7CAAF99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{64F6AAD1-C0C9-43CF-9E03-71DD420C12BB}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F08-4BB4-B968-890A7CAAF9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5</c:v>
                </c:pt>
                <c:pt idx="16">
                  <c:v>4.9000000000000004</c:v>
                </c:pt>
                <c:pt idx="24">
                  <c:v>4.8</c:v>
                </c:pt>
                <c:pt idx="32">
                  <c:v>5.3</c:v>
                </c:pt>
              </c:numCache>
            </c:numRef>
          </c:xVal>
          <c:yVal>
            <c:numRef>
              <c:f>公会計指標分析・財政指標組合せ分析表!$BP$73:$DC$73</c:f>
              <c:numCache>
                <c:formatCode>#,##0.0;"▲ "#,##0.0</c:formatCode>
                <c:ptCount val="40"/>
                <c:pt idx="0">
                  <c:v>30.3</c:v>
                </c:pt>
                <c:pt idx="8">
                  <c:v>31.6</c:v>
                </c:pt>
                <c:pt idx="16">
                  <c:v>28.7</c:v>
                </c:pt>
                <c:pt idx="24">
                  <c:v>29.7</c:v>
                </c:pt>
                <c:pt idx="32">
                  <c:v>15.9</c:v>
                </c:pt>
              </c:numCache>
            </c:numRef>
          </c:yVal>
          <c:smooth val="0"/>
          <c:extLst>
            <c:ext xmlns:c16="http://schemas.microsoft.com/office/drawing/2014/chart" uri="{C3380CC4-5D6E-409C-BE32-E72D297353CC}">
              <c16:uniqueId val="{00000009-FF08-4BB4-B968-890A7CAAF9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{FF17F4F8-8406-4499-81D6-9E091E427126}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F08-4BB4-B968-890A7CAAF9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{E00B6F01-C574-4E86-856A-8728268B8AAB}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08-4BB4-B968-890A7CAAF9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{1E133809-1B0E-4EA4-B84D-7EF54FC68B45}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08-4BB4-B968-890A7CAAF9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{DDC5742F-0AEF-4193-837E-DC744CFC425D}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08-4BB4-B968-890A7CAAF9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{9E87963B-9BA9-428C-BB56-17F49F549AA7}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08-4BB4-B968-890A7CAAF991}"/>
                </c:ext>
              </c:extLst>
            </c:dLbl>
            <c:dLbl>
              <c:idx val="8"/>
              <c:layout>
                <c:manualLayout>
                  <c:x val="-1.8171803637232534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{7EE0C207-84CC-42FE-A7D9-8172EE90965A}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F08-4BB4-B968-890A7CAAF99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{C01AE786-5334-472D-9A5F-70C84B04C841}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F08-4BB4-B968-890A7CAAF99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{FCED9579-6448-41C6-8DAF-D209A80A802C}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F08-4BB4-B968-890A7CAAF99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{5BD3628D-20A4-4274-A05A-946019CBE08D}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F08-4BB4-B968-890A7CAAF9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8.3000000000000007</c:v>
                </c:pt>
                <c:pt idx="32">
                  <c:v>8.1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F08-4BB4-B968-890A7CAAF991}"/>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の大型投資事業による町債の発行額が増加し、据置期間終了による元金の償還が始まったことが増加傾向の要因となっている。近年の金利の低下に伴う利子の減少等により、令和元年度は減少したが、令和２年度から増加傾向にある。</a:t>
          </a:r>
          <a:endParaRPr lang="ja-JP" altLang="ja-JP" sz="1400">
            <a:effectLst/>
          </a:endParaRPr>
        </a:p>
        <a:p>
          <a:r>
            <a:rPr kumimoji="1" lang="ja-JP" altLang="ja-JP" sz="1100">
              <a:solidFill>
                <a:schemeClr val="dk1"/>
              </a:solidFill>
              <a:effectLst/>
              <a:latin typeface="+mn-lt"/>
              <a:ea typeface="+mn-ea"/>
              <a:cs typeface="+mn-cs"/>
            </a:rPr>
            <a:t>増加傾向は今後続く見込みとなっているため、健全な財政運営に努めていく。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退職手当負担見込額が一般職の減により減少傾向にあり、将来負担比率の分子は減少した。</a:t>
          </a:r>
          <a:endParaRPr lang="ja-JP" altLang="ja-JP" sz="1400">
            <a:effectLst/>
          </a:endParaRPr>
        </a:p>
        <a:p>
          <a:r>
            <a:rPr kumimoji="1" lang="ja-JP" altLang="ja-JP" sz="1100">
              <a:solidFill>
                <a:schemeClr val="dk1"/>
              </a:solidFill>
              <a:effectLst/>
              <a:latin typeface="+mn-lt"/>
              <a:ea typeface="+mn-ea"/>
              <a:cs typeface="+mn-cs"/>
            </a:rPr>
            <a:t>今後はより一層、町債発行の抑制等により、健全な財政運営に努めていく。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北海道鷹栖町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財政調整基金及び減債基金は取り崩しを実施しなく、財政調整基金</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億円を積立することができ、基金全体として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億円の増となった。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長期的な財政見通しを踏まえ、今後発生する様々な行政課題に対応していくため、基金の適切な管理を行いうことで積み増しを図り、活用について検討していく。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・公共施設修繕等基金　　　　：公共施設の大規模な修繕、改修及び取壊しに要する事業</a:t>
          </a:r>
          <a:endParaRPr lang="ja-JP" altLang="ja-JP" sz="1400">
            <a:effectLst/>
          </a:endParaRPr>
        </a:p>
        <a:p>
          <a:r>
            <a:rPr kumimoji="1" lang="ja-JP" altLang="ja-JP" sz="1100">
              <a:solidFill>
                <a:schemeClr val="dk1"/>
              </a:solidFill>
              <a:effectLst/>
              <a:latin typeface="+mn-lt"/>
              <a:ea typeface="+mn-ea"/>
              <a:cs typeface="+mn-cs"/>
            </a:rPr>
            <a:t>・ふるさとまちづくり応援基金：次代のふるさとを担う子どもたちの活動事業、ふるさとの自然や環境を守る活動事業、心豊かなふるさとの人々を育む活　　　　　　　　</a:t>
          </a:r>
          <a:endParaRPr lang="ja-JP" altLang="ja-JP" sz="1400">
            <a:effectLst/>
          </a:endParaRPr>
        </a:p>
        <a:p>
          <a:r>
            <a:rPr kumimoji="1" lang="ja-JP" altLang="ja-JP" sz="1100">
              <a:solidFill>
                <a:schemeClr val="dk1"/>
              </a:solidFill>
              <a:effectLst/>
              <a:latin typeface="+mn-lt"/>
              <a:ea typeface="+mn-ea"/>
              <a:cs typeface="+mn-cs"/>
            </a:rPr>
            <a:t>　　　　　　　　　　　　　　　動事業、ふるさとを築いた高齢者の福祉活動事業、その他町長が必要と認める事業</a:t>
          </a:r>
          <a:endParaRPr lang="ja-JP" altLang="ja-JP" sz="1400">
            <a:effectLst/>
          </a:endParaRPr>
        </a:p>
        <a:p>
          <a:r>
            <a:rPr kumimoji="1" lang="ja-JP" altLang="ja-JP" sz="1100">
              <a:solidFill>
                <a:schemeClr val="dk1"/>
              </a:solidFill>
              <a:effectLst/>
              <a:latin typeface="+mn-lt"/>
              <a:ea typeface="+mn-ea"/>
              <a:cs typeface="+mn-cs"/>
            </a:rPr>
            <a:t>・地域福祉基金　　　　　　　：在宅福祉の普及及び向上、健康及び生きがいづくりの推進その他の地域福祉の推進を図るために民間団体が行う事業</a:t>
          </a:r>
          <a:endParaRPr lang="ja-JP" altLang="ja-JP" sz="1400">
            <a:effectLst/>
          </a:endParaRPr>
        </a:p>
        <a:p>
          <a:r>
            <a:rPr kumimoji="1" lang="ja-JP" altLang="ja-JP" sz="1100">
              <a:solidFill>
                <a:schemeClr val="dk1"/>
              </a:solidFill>
              <a:effectLst/>
              <a:latin typeface="+mn-lt"/>
              <a:ea typeface="+mn-ea"/>
              <a:cs typeface="+mn-cs"/>
            </a:rPr>
            <a:t>・ふれあい基金　　　　　　　：人と人とのふれあいを通じて、鷹栖二世紀を創造する人づくりを推進を図るための事業</a:t>
          </a:r>
          <a:endParaRPr lang="ja-JP" altLang="ja-JP" sz="1400">
            <a:effectLst/>
          </a:endParaRPr>
        </a:p>
        <a:p>
          <a:r>
            <a:rPr kumimoji="1" lang="ja-JP" altLang="ja-JP" sz="1100">
              <a:solidFill>
                <a:schemeClr val="dk1"/>
              </a:solidFill>
              <a:effectLst/>
              <a:latin typeface="+mn-lt"/>
              <a:ea typeface="+mn-ea"/>
              <a:cs typeface="+mn-cs"/>
            </a:rPr>
            <a:t>・文化事業振興基金　　　　　：生の芸術文化に接する機会を拡充するとともに、町民の自主的な文化活動を推進を図るための事業</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・公共施設修繕等基金　　　　：役場庁舎外壁等改修工事及びメロディーホール改修工事等に約０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４８億円を充当したことによる減少。</a:t>
          </a:r>
          <a:endParaRPr lang="ja-JP" altLang="ja-JP" sz="1400">
            <a:effectLst/>
          </a:endParaRPr>
        </a:p>
        <a:p>
          <a:r>
            <a:rPr kumimoji="1" lang="ja-JP" altLang="ja-JP" sz="1100">
              <a:solidFill>
                <a:schemeClr val="dk1"/>
              </a:solidFill>
              <a:effectLst/>
              <a:latin typeface="+mn-lt"/>
              <a:ea typeface="+mn-ea"/>
              <a:cs typeface="+mn-cs"/>
            </a:rPr>
            <a:t>・ふるさとまちづくり応援基金：ふるさと納税額（寄附額）が充当事業総額を下回ったことに伴う減少。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・文化事業振興基金　　　　　：基金を取崩しすることなく、入場料を積み立てたことに伴う増加。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・公共施設修繕等基金　　　　：公共施設の再編を通じて、公共施設、公共空間のより良いかたちを目指し、将来のまちづくりを見据えた活用を行う。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今後増加する見通しの支出（公共施設等も含む）に充てるため、取り崩さず積み立てたことによる増加。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財政調整基金の残高は、引き続き、標準財政規模の２割程度となるように努める。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今後増加する見通しの町債償還に充てるため、取り崩さず積み立てたことによる増加。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町債償還が今後増加する見通しのため、毎年度計画的に積立てを行う予定である。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6,666
6,644
139.42
6,570,319
6,286,714
268,335
3,453,999
5,963,043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067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有形固定資産減価償却率は類似団体より高い水準にあり、上昇傾向にあることから、老朽化した施設の集約化・複合化や除去を進めてい</a:t>
          </a:r>
          <a:r>
            <a:rPr kumimoji="1" lang="ja-JP" altLang="en-US" sz="1100">
              <a:solidFill>
                <a:schemeClr val="dk1"/>
              </a:solidFill>
              <a:effectLst/>
              <a:latin typeface="+mn-lt"/>
              <a:ea typeface="+mn-ea"/>
              <a:cs typeface="+mn-cs"/>
            </a:rPr>
            <a:t>きます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300220" y="5068358"/>
          <a:ext cx="127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352925" y="6617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213225" y="661331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352925" y="4849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213225" y="506835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26052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352925" y="5772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251325" y="59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3616325" y="59069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49953</xdr:rowOff>
    </xdr:from>
    <xdr:to>
      <xdr:col>15</xdr:col>
      <xdr:colOff>187325</xdr:colOff>
      <xdr:row>31</xdr:row>
      <xdr:rowOff>151553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2930525" y="59618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124248</xdr:rowOff>
    </xdr:from>
    <xdr:to>
      <xdr:col>11</xdr:col>
      <xdr:colOff>187325</xdr:colOff>
      <xdr:row>31</xdr:row>
      <xdr:rowOff>54398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244725" y="58709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70273</xdr:rowOff>
    </xdr:from>
    <xdr:to>
      <xdr:col>7</xdr:col>
      <xdr:colOff>187325</xdr:colOff>
      <xdr:row>31</xdr:row>
      <xdr:rowOff>423</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558925" y="58170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59690</xdr:rowOff>
    </xdr:from>
    <xdr:to>
      <xdr:col>23</xdr:col>
      <xdr:colOff>136525</xdr:colOff>
      <xdr:row>33</xdr:row>
      <xdr:rowOff>161290</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251325"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38117</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352925" y="6280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162772</xdr:rowOff>
    </xdr:from>
    <xdr:to>
      <xdr:col>19</xdr:col>
      <xdr:colOff>187325</xdr:colOff>
      <xdr:row>33</xdr:row>
      <xdr:rowOff>92921</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616325" y="6239722"/>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42122</xdr:rowOff>
    </xdr:from>
    <xdr:to>
      <xdr:col>23</xdr:col>
      <xdr:colOff>85725</xdr:colOff>
      <xdr:row>33</xdr:row>
      <xdr:rowOff>110490</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667125" y="6284172"/>
          <a:ext cx="635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94403</xdr:rowOff>
    </xdr:from>
    <xdr:to>
      <xdr:col>15</xdr:col>
      <xdr:colOff>187325</xdr:colOff>
      <xdr:row>33</xdr:row>
      <xdr:rowOff>24553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930525" y="61713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145203</xdr:rowOff>
    </xdr:from>
    <xdr:to>
      <xdr:col>19</xdr:col>
      <xdr:colOff>136525</xdr:colOff>
      <xdr:row>33</xdr:row>
      <xdr:rowOff>42122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981325" y="6222153"/>
          <a:ext cx="685800" cy="6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33232</xdr:rowOff>
    </xdr:from>
    <xdr:to>
      <xdr:col>11</xdr:col>
      <xdr:colOff>187325</xdr:colOff>
      <xdr:row>32</xdr:row>
      <xdr:rowOff>134832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244725" y="61101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84032</xdr:rowOff>
    </xdr:from>
    <xdr:to>
      <xdr:col>15</xdr:col>
      <xdr:colOff>136525</xdr:colOff>
      <xdr:row>32</xdr:row>
      <xdr:rowOff>145203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295525" y="6160982"/>
          <a:ext cx="6858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121920</xdr:rowOff>
    </xdr:from>
    <xdr:to>
      <xdr:col>7</xdr:col>
      <xdr:colOff>187325</xdr:colOff>
      <xdr:row>32</xdr:row>
      <xdr:rowOff>52070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558925" y="60337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1270</xdr:rowOff>
    </xdr:from>
    <xdr:to>
      <xdr:col>11</xdr:col>
      <xdr:colOff>136525</xdr:colOff>
      <xdr:row>32</xdr:row>
      <xdr:rowOff>84032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609725" y="6078220"/>
          <a:ext cx="6858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470919"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168080</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2797819"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70925</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112019"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16950</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426219" y="559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84048</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470919" y="6326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15680</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2797819" y="625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125959</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112019" y="6202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43197</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426219"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大型投資事業に係る地方債発行額の減少、財政調整基金等の基金積立額の増加により、将来負担額は減少に転じた。</a:t>
          </a:r>
          <a:endParaRPr lang="ja-JP" altLang="ja-JP">
            <a:effectLst/>
          </a:endParaRPr>
        </a:p>
        <a:p>
          <a:r>
            <a:rPr kumimoji="1" lang="ja-JP" altLang="ja-JP" sz="1100">
              <a:solidFill>
                <a:schemeClr val="dk1"/>
              </a:solidFill>
              <a:effectLst/>
              <a:latin typeface="+mn-lt"/>
              <a:ea typeface="+mn-ea"/>
              <a:cs typeface="+mn-cs"/>
            </a:rPr>
            <a:t>　会計年度任用職員の報酬や施設管理費に係る物件費などの経常経費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増加傾向にある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、債務償還比率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の平均値と同程度となってきて</a:t>
          </a:r>
          <a:r>
            <a:rPr kumimoji="1" lang="ja-JP" altLang="ja-JP" sz="1100">
              <a:solidFill>
                <a:schemeClr val="dk1"/>
              </a:solidFill>
              <a:effectLst/>
              <a:latin typeface="+mn-lt"/>
              <a:ea typeface="+mn-ea"/>
              <a:cs typeface="+mn-cs"/>
            </a:rPr>
            <a:t>いる。</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業務改善、公共施設の管理経費の縮減・適正配置を推進し、物件費の削減に努め</a:t>
          </a:r>
          <a:r>
            <a:rPr kumimoji="1" lang="ja-JP" altLang="en-US" sz="1100">
              <a:solidFill>
                <a:schemeClr val="dk1"/>
              </a:solidFill>
              <a:effectLst/>
              <a:latin typeface="+mn-lt"/>
              <a:ea typeface="+mn-ea"/>
              <a:cs typeface="+mn-cs"/>
            </a:rPr>
            <a:t>ます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3323570" y="5118553"/>
          <a:ext cx="1269" cy="1428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3376275" y="655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3255625" y="65472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151437</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3376275" y="5567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93725" y="55832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639675" y="55847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953875" y="56689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1268075" y="5674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0582275" y="56919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155584</xdr:rowOff>
    </xdr:from>
    <xdr:to>
      <xdr:col>76</xdr:col>
      <xdr:colOff>73025</xdr:colOff>
      <xdr:row>29</xdr:row>
      <xdr:rowOff>85734</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293725" y="55721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7011</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3376275" y="542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5878</xdr:rowOff>
    </xdr:from>
    <xdr:to>
      <xdr:col>72</xdr:col>
      <xdr:colOff>123825</xdr:colOff>
      <xdr:row>29</xdr:row>
      <xdr:rowOff>107478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639675" y="55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34934</xdr:rowOff>
    </xdr:from>
    <xdr:to>
      <xdr:col>76</xdr:col>
      <xdr:colOff>22225</xdr:colOff>
      <xdr:row>29</xdr:row>
      <xdr:rowOff>56678</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690475" y="5616584"/>
          <a:ext cx="635000" cy="2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144090</xdr:rowOff>
    </xdr:from>
    <xdr:to>
      <xdr:col>68</xdr:col>
      <xdr:colOff>123825</xdr:colOff>
      <xdr:row>31</xdr:row>
      <xdr:rowOff>74240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953875" y="5890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56678</xdr:rowOff>
    </xdr:from>
    <xdr:to>
      <xdr:col>72</xdr:col>
      <xdr:colOff>73025</xdr:colOff>
      <xdr:row>31</xdr:row>
      <xdr:rowOff>23440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004675" y="5638328"/>
          <a:ext cx="685800" cy="29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21064</xdr:rowOff>
    </xdr:from>
    <xdr:to>
      <xdr:col>64</xdr:col>
      <xdr:colOff>123825</xdr:colOff>
      <xdr:row>31</xdr:row>
      <xdr:rowOff>122664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268075" y="59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23440</xdr:rowOff>
    </xdr:from>
    <xdr:to>
      <xdr:col>68</xdr:col>
      <xdr:colOff>73025</xdr:colOff>
      <xdr:row>31</xdr:row>
      <xdr:rowOff>71864</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318875" y="5935290"/>
          <a:ext cx="685800" cy="4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146250</xdr:rowOff>
    </xdr:from>
    <xdr:to>
      <xdr:col>60</xdr:col>
      <xdr:colOff>123825</xdr:colOff>
      <xdr:row>31</xdr:row>
      <xdr:rowOff>76400</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0582275" y="5893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25600</xdr:rowOff>
    </xdr:from>
    <xdr:to>
      <xdr:col>64</xdr:col>
      <xdr:colOff>73025</xdr:colOff>
      <xdr:row>31</xdr:row>
      <xdr:rowOff>71864</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0633075" y="5937450"/>
          <a:ext cx="6858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114907</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2461952" y="536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1788852" y="545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1103052" y="545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56958</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0417252" y="547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98605</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2461952" y="568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65367</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1788852" y="597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113791</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1103052" y="602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67527</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0417252" y="597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6,666
6,644
139.42
6,570,319
6,286,714
268,335
3,453,999
5,963,043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177665" y="556895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216400" y="694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108450" y="6939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216400" y="53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108450" y="556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36847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21640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127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84550" y="62795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7175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78000" y="6256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84250" y="62299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57785</xdr:rowOff>
    </xdr:from>
    <xdr:to>
      <xdr:col>24</xdr:col>
      <xdr:colOff>114300</xdr:colOff>
      <xdr:row>39</xdr:row>
      <xdr:rowOff>159385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127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36212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216400" y="648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21590</xdr:rowOff>
    </xdr:from>
    <xdr:to>
      <xdr:col>20</xdr:col>
      <xdr:colOff>38100</xdr:colOff>
      <xdr:row>39</xdr:row>
      <xdr:rowOff>123190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84550" y="64668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72390</xdr:rowOff>
    </xdr:from>
    <xdr:to>
      <xdr:col>24</xdr:col>
      <xdr:colOff>63500</xdr:colOff>
      <xdr:row>39</xdr:row>
      <xdr:rowOff>108585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429000" y="6517640"/>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156845</xdr:rowOff>
    </xdr:from>
    <xdr:to>
      <xdr:col>15</xdr:col>
      <xdr:colOff>101600</xdr:colOff>
      <xdr:row>39</xdr:row>
      <xdr:rowOff>86995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71750" y="6436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36195</xdr:rowOff>
    </xdr:from>
    <xdr:to>
      <xdr:col>19</xdr:col>
      <xdr:colOff>177800</xdr:colOff>
      <xdr:row>39</xdr:row>
      <xdr:rowOff>72390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622550" y="648144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120650</xdr:rowOff>
    </xdr:from>
    <xdr:to>
      <xdr:col>10</xdr:col>
      <xdr:colOff>165100</xdr:colOff>
      <xdr:row>39</xdr:row>
      <xdr:rowOff>50800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778000" y="6400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0</xdr:rowOff>
    </xdr:from>
    <xdr:to>
      <xdr:col>15</xdr:col>
      <xdr:colOff>50800</xdr:colOff>
      <xdr:row>39</xdr:row>
      <xdr:rowOff>36195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828800" y="6445250"/>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82550</xdr:rowOff>
    </xdr:from>
    <xdr:to>
      <xdr:col>6</xdr:col>
      <xdr:colOff>38100</xdr:colOff>
      <xdr:row>39</xdr:row>
      <xdr:rowOff>12700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984250" y="6362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133350</xdr:rowOff>
    </xdr:from>
    <xdr:to>
      <xdr:col>10</xdr:col>
      <xdr:colOff>114300</xdr:colOff>
      <xdr:row>39</xdr:row>
      <xdr:rowOff>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028700" y="6413500"/>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239144" y="606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156862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4390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88282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45294" y="603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51544" y="6011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114317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239144" y="655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78122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439044" y="652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41927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4529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3827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515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9429115" y="5453012"/>
          <a:ext cx="0" cy="1481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9467850" y="693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359900" y="69342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9467850" y="524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359900" y="54530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59974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9467850" y="6505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398000" y="65267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36000" y="65392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125895</xdr:rowOff>
    </xdr:from>
    <xdr:to>
      <xdr:col>46</xdr:col>
      <xdr:colOff>38100</xdr:colOff>
      <xdr:row>38</xdr:row>
      <xdr:rowOff>56045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42250" y="62409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68428</xdr:rowOff>
    </xdr:from>
    <xdr:to>
      <xdr:col>41</xdr:col>
      <xdr:colOff>101600</xdr:colOff>
      <xdr:row>37</xdr:row>
      <xdr:rowOff>170028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029450" y="61834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97244</xdr:rowOff>
    </xdr:from>
    <xdr:to>
      <xdr:col>36</xdr:col>
      <xdr:colOff>165100</xdr:colOff>
      <xdr:row>37</xdr:row>
      <xdr:rowOff>27394</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235700" y="60471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135065</xdr:rowOff>
    </xdr:from>
    <xdr:to>
      <xdr:col>55</xdr:col>
      <xdr:colOff>50800</xdr:colOff>
      <xdr:row>38</xdr:row>
      <xdr:rowOff>65215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398000" y="62501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157942</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9467850" y="610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142786</xdr:rowOff>
    </xdr:from>
    <xdr:to>
      <xdr:col>50</xdr:col>
      <xdr:colOff>165100</xdr:colOff>
      <xdr:row>38</xdr:row>
      <xdr:rowOff>72937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36000" y="6257836"/>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14415</xdr:rowOff>
    </xdr:from>
    <xdr:to>
      <xdr:col>55</xdr:col>
      <xdr:colOff>0</xdr:colOff>
      <xdr:row>38</xdr:row>
      <xdr:rowOff>22136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686800" y="6294565"/>
          <a:ext cx="74295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158153</xdr:rowOff>
    </xdr:from>
    <xdr:to>
      <xdr:col>46</xdr:col>
      <xdr:colOff>38100</xdr:colOff>
      <xdr:row>38</xdr:row>
      <xdr:rowOff>88303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42250" y="62732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22136</xdr:rowOff>
    </xdr:from>
    <xdr:to>
      <xdr:col>50</xdr:col>
      <xdr:colOff>114300</xdr:colOff>
      <xdr:row>38</xdr:row>
      <xdr:rowOff>37503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86700" y="6302286"/>
          <a:ext cx="8001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163195</xdr:rowOff>
    </xdr:from>
    <xdr:to>
      <xdr:col>41</xdr:col>
      <xdr:colOff>101600</xdr:colOff>
      <xdr:row>38</xdr:row>
      <xdr:rowOff>93345</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029450" y="62782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37503</xdr:rowOff>
    </xdr:from>
    <xdr:to>
      <xdr:col>45</xdr:col>
      <xdr:colOff>177800</xdr:colOff>
      <xdr:row>38</xdr:row>
      <xdr:rowOff>42545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080250" y="6317653"/>
          <a:ext cx="80645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1969</xdr:rowOff>
    </xdr:from>
    <xdr:to>
      <xdr:col>36</xdr:col>
      <xdr:colOff>165100</xdr:colOff>
      <xdr:row>38</xdr:row>
      <xdr:rowOff>103569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235700" y="62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42545</xdr:rowOff>
    </xdr:from>
    <xdr:to>
      <xdr:col>41</xdr:col>
      <xdr:colOff>50800</xdr:colOff>
      <xdr:row>38</xdr:row>
      <xdr:rowOff>52769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286500" y="6322695"/>
          <a:ext cx="793750" cy="1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15232</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8425961" y="662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72572</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7644911" y="602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15105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6851161" y="59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43921</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038361" y="582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89463</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8425961" y="603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79430</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7644911" y="63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84472</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6851161" y="636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94696</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038361" y="63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177665" y="9240338"/>
          <a:ext cx="0" cy="1312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216400" y="10556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108450" y="105529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216400" y="9021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108450" y="92403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216400" y="10132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127500" y="101540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384550" y="101458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571750" y="100232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778000" y="9984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984250" y="99497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xdr:rowOff>
    </xdr:from>
    <xdr:to>
      <xdr:col>24</xdr:col>
      <xdr:colOff>114300</xdr:colOff>
      <xdr:row>61</xdr:row>
      <xdr:rowOff>103051</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127500" y="100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24328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216400" y="9936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145143</xdr:rowOff>
    </xdr:from>
    <xdr:to>
      <xdr:col>20</xdr:col>
      <xdr:colOff>38100</xdr:colOff>
      <xdr:row>61</xdr:row>
      <xdr:rowOff>75293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384550" y="100574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24493</xdr:rowOff>
    </xdr:from>
    <xdr:to>
      <xdr:col>24</xdr:col>
      <xdr:colOff>63500</xdr:colOff>
      <xdr:row>61</xdr:row>
      <xdr:rowOff>52251</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429000" y="10101943"/>
          <a:ext cx="7493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143510</xdr:rowOff>
    </xdr:from>
    <xdr:to>
      <xdr:col>15</xdr:col>
      <xdr:colOff>101600</xdr:colOff>
      <xdr:row>61</xdr:row>
      <xdr:rowOff>73660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571750" y="10055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22860</xdr:rowOff>
    </xdr:from>
    <xdr:to>
      <xdr:col>19</xdr:col>
      <xdr:colOff>177800</xdr:colOff>
      <xdr:row>61</xdr:row>
      <xdr:rowOff>24493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622550" y="10100310"/>
          <a:ext cx="8064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778000" y="100460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13063</xdr:rowOff>
    </xdr:from>
    <xdr:to>
      <xdr:col>15</xdr:col>
      <xdr:colOff>50800</xdr:colOff>
      <xdr:row>61</xdr:row>
      <xdr:rowOff>22860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828800" y="10090513"/>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133713</xdr:rowOff>
    </xdr:from>
    <xdr:to>
      <xdr:col>6</xdr:col>
      <xdr:colOff>38100</xdr:colOff>
      <xdr:row>61</xdr:row>
      <xdr:rowOff>63863</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984250" y="100460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13063</xdr:rowOff>
    </xdr:from>
    <xdr:to>
      <xdr:col>10</xdr:col>
      <xdr:colOff>114300</xdr:colOff>
      <xdr:row>61</xdr:row>
      <xdr:rowOff>13063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028700" y="1009051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161126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239144" y="10238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439044" y="9804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645294" y="976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851544" y="97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91820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239144" y="9839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4390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645294" y="1013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851544" y="1013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32787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9429115" y="9180490"/>
          <a:ext cx="0" cy="1467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9467850" y="1065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359900" y="106480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9467850" y="8962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9359900" y="9180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9467850" y="10263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398000" y="10405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36000" y="1041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42250" y="102917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029450" y="1025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235700" y="1025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90908</xdr:rowOff>
    </xdr:from>
    <xdr:to>
      <xdr:col>55</xdr:col>
      <xdr:colOff>50800</xdr:colOff>
      <xdr:row>64</xdr:row>
      <xdr:rowOff>21058</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398000" y="104985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5835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9467850" y="1041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91462</xdr:rowOff>
    </xdr:from>
    <xdr:to>
      <xdr:col>50</xdr:col>
      <xdr:colOff>165100</xdr:colOff>
      <xdr:row>64</xdr:row>
      <xdr:rowOff>21612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36000" y="104991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141708</xdr:rowOff>
    </xdr:from>
    <xdr:to>
      <xdr:col>55</xdr:col>
      <xdr:colOff>0</xdr:colOff>
      <xdr:row>63</xdr:row>
      <xdr:rowOff>142262</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686800" y="10549358"/>
          <a:ext cx="742950" cy="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95192</xdr:rowOff>
    </xdr:from>
    <xdr:to>
      <xdr:col>46</xdr:col>
      <xdr:colOff>38100</xdr:colOff>
      <xdr:row>64</xdr:row>
      <xdr:rowOff>25342</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42250" y="105028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142262</xdr:rowOff>
    </xdr:from>
    <xdr:to>
      <xdr:col>50</xdr:col>
      <xdr:colOff>114300</xdr:colOff>
      <xdr:row>63</xdr:row>
      <xdr:rowOff>145992</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86700" y="10549912"/>
          <a:ext cx="800100" cy="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97799</xdr:rowOff>
    </xdr:from>
    <xdr:to>
      <xdr:col>41</xdr:col>
      <xdr:colOff>101600</xdr:colOff>
      <xdr:row>64</xdr:row>
      <xdr:rowOff>27949</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029450" y="105054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145992</xdr:rowOff>
    </xdr:from>
    <xdr:to>
      <xdr:col>45</xdr:col>
      <xdr:colOff>177800</xdr:colOff>
      <xdr:row>63</xdr:row>
      <xdr:rowOff>148599</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080250" y="10553642"/>
          <a:ext cx="806450" cy="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101942</xdr:rowOff>
    </xdr:from>
    <xdr:to>
      <xdr:col>36</xdr:col>
      <xdr:colOff>165100</xdr:colOff>
      <xdr:row>64</xdr:row>
      <xdr:rowOff>32092</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235700" y="105095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148599</xdr:rowOff>
    </xdr:from>
    <xdr:to>
      <xdr:col>41</xdr:col>
      <xdr:colOff>50800</xdr:colOff>
      <xdr:row>63</xdr:row>
      <xdr:rowOff>152742</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286500" y="10556249"/>
          <a:ext cx="793750" cy="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120991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399995" y="1019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612595" y="1007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818845" y="1003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006045" y="1004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12739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399995" y="1058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16469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612595" y="1058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19076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818845" y="1059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23219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006045" y="1059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177665" y="127952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216400" y="1257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108450" y="12795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100982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216400" y="13645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127500" y="13667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384550" y="136480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571750" y="13621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778000" y="13617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984250" y="136004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127500" y="134791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122572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216400" y="1333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69214</xdr:rowOff>
    </xdr:from>
    <xdr:to>
      <xdr:col>20</xdr:col>
      <xdr:colOff>38100</xdr:colOff>
      <xdr:row>81</xdr:row>
      <xdr:rowOff>170814</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384550" y="134486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120014</xdr:rowOff>
    </xdr:from>
    <xdr:to>
      <xdr:col>24</xdr:col>
      <xdr:colOff>63500</xdr:colOff>
      <xdr:row>81</xdr:row>
      <xdr:rowOff>150495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429000" y="13499464"/>
          <a:ext cx="7493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36830</xdr:rowOff>
    </xdr:from>
    <xdr:to>
      <xdr:col>15</xdr:col>
      <xdr:colOff>101600</xdr:colOff>
      <xdr:row>81</xdr:row>
      <xdr:rowOff>138430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57175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87630</xdr:rowOff>
    </xdr:from>
    <xdr:to>
      <xdr:col>19</xdr:col>
      <xdr:colOff>177800</xdr:colOff>
      <xdr:row>81</xdr:row>
      <xdr:rowOff>120014</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622550" y="13467080"/>
          <a:ext cx="80645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57786</xdr:rowOff>
    </xdr:from>
    <xdr:to>
      <xdr:col>10</xdr:col>
      <xdr:colOff>165100</xdr:colOff>
      <xdr:row>81</xdr:row>
      <xdr:rowOff>159386</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778000" y="134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87630</xdr:rowOff>
    </xdr:from>
    <xdr:to>
      <xdr:col>15</xdr:col>
      <xdr:colOff>50800</xdr:colOff>
      <xdr:row>81</xdr:row>
      <xdr:rowOff>108586</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1828800" y="13467080"/>
          <a:ext cx="79375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29211</xdr:rowOff>
    </xdr:from>
    <xdr:to>
      <xdr:col>6</xdr:col>
      <xdr:colOff>38100</xdr:colOff>
      <xdr:row>81</xdr:row>
      <xdr:rowOff>130811</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984250" y="134086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80011</xdr:rowOff>
    </xdr:from>
    <xdr:to>
      <xdr:col>10</xdr:col>
      <xdr:colOff>114300</xdr:colOff>
      <xdr:row>81</xdr:row>
      <xdr:rowOff>108586</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028700" y="13459461"/>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24782</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239144" y="13734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439044" y="13707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645294" y="1371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851544" y="1369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15891</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239144"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154957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4390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4463</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645294" y="1321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147338</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851544"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9429115" y="12945490"/>
          <a:ext cx="0" cy="1366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9467850" y="1431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9359900" y="143123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9467850" y="1272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9359900" y="12945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13543</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9467850" y="13888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398000" y="139098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36000" y="1391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45974</xdr:rowOff>
    </xdr:from>
    <xdr:to>
      <xdr:col>46</xdr:col>
      <xdr:colOff>38100</xdr:colOff>
      <xdr:row>83</xdr:row>
      <xdr:rowOff>147574</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42250" y="137556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26543</xdr:rowOff>
    </xdr:from>
    <xdr:to>
      <xdr:col>41</xdr:col>
      <xdr:colOff>101600</xdr:colOff>
      <xdr:row>83</xdr:row>
      <xdr:rowOff>128143</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029450" y="1373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14732</xdr:rowOff>
    </xdr:from>
    <xdr:to>
      <xdr:col>36</xdr:col>
      <xdr:colOff>165100</xdr:colOff>
      <xdr:row>83</xdr:row>
      <xdr:rowOff>116332</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235700" y="137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115125</xdr:rowOff>
    </xdr:from>
    <xdr:to>
      <xdr:col>55</xdr:col>
      <xdr:colOff>50800</xdr:colOff>
      <xdr:row>83</xdr:row>
      <xdr:rowOff>45275</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398000" y="136596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138002</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9467850" y="1351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118363</xdr:rowOff>
    </xdr:from>
    <xdr:to>
      <xdr:col>50</xdr:col>
      <xdr:colOff>165100</xdr:colOff>
      <xdr:row>83</xdr:row>
      <xdr:rowOff>48513</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36000" y="136629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165925</xdr:rowOff>
    </xdr:from>
    <xdr:to>
      <xdr:col>55</xdr:col>
      <xdr:colOff>0</xdr:colOff>
      <xdr:row>82</xdr:row>
      <xdr:rowOff>169163</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686800" y="137104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125031</xdr:rowOff>
    </xdr:from>
    <xdr:to>
      <xdr:col>46</xdr:col>
      <xdr:colOff>38100</xdr:colOff>
      <xdr:row>83</xdr:row>
      <xdr:rowOff>55181</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42250" y="136695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169163</xdr:rowOff>
    </xdr:from>
    <xdr:to>
      <xdr:col>50</xdr:col>
      <xdr:colOff>114300</xdr:colOff>
      <xdr:row>83</xdr:row>
      <xdr:rowOff>4381</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86700" y="13707363"/>
          <a:ext cx="8001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129603</xdr:rowOff>
    </xdr:from>
    <xdr:to>
      <xdr:col>41</xdr:col>
      <xdr:colOff>101600</xdr:colOff>
      <xdr:row>83</xdr:row>
      <xdr:rowOff>59753</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029450" y="136741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4381</xdr:rowOff>
    </xdr:from>
    <xdr:to>
      <xdr:col>45</xdr:col>
      <xdr:colOff>177800</xdr:colOff>
      <xdr:row>83</xdr:row>
      <xdr:rowOff>8953</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080250" y="13714031"/>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138937</xdr:rowOff>
    </xdr:from>
    <xdr:to>
      <xdr:col>36</xdr:col>
      <xdr:colOff>165100</xdr:colOff>
      <xdr:row>83</xdr:row>
      <xdr:rowOff>69087</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235700" y="136834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8953</xdr:rowOff>
    </xdr:from>
    <xdr:to>
      <xdr:col>41</xdr:col>
      <xdr:colOff>50800</xdr:colOff>
      <xdr:row>83</xdr:row>
      <xdr:rowOff>18287</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286500" y="13718603"/>
          <a:ext cx="79375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128985</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8458277" y="1400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138701</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7677227" y="1384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119270</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6864427" y="1382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107459</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070677" y="138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65040</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8458277" y="134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71708</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7677227" y="1345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76280</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6864427" y="1345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85614</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070677" y="1346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E00-0000A301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flipV="1">
          <a:off x="14699614" y="552921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E00-0000A5010000}"/>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E00-0000A7010000}"/>
            </a:ext>
          </a:extLst>
        </xdr:cNvPr>
        <xdr:cNvSpPr txBox="1"/>
      </xdr:nvSpPr>
      <xdr:spPr>
        <a:xfrm>
          <a:off x="14738350" y="5310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4611350" y="55292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E00-0000A9010000}"/>
            </a:ext>
          </a:extLst>
        </xdr:cNvPr>
        <xdr:cNvSpPr txBox="1"/>
      </xdr:nvSpPr>
      <xdr:spPr>
        <a:xfrm>
          <a:off x="14738350" y="6272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649450" y="628758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887450" y="6279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3093700" y="615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2299950" y="61469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1487150" y="62041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156028</xdr:rowOff>
    </xdr:from>
    <xdr:to>
      <xdr:col>85</xdr:col>
      <xdr:colOff>177800</xdr:colOff>
      <xdr:row>37</xdr:row>
      <xdr:rowOff>86178</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4649450" y="61059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7455</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E00-0000B5010000}"/>
            </a:ext>
          </a:extLst>
        </xdr:cNvPr>
        <xdr:cNvSpPr txBox="1"/>
      </xdr:nvSpPr>
      <xdr:spPr>
        <a:xfrm>
          <a:off x="14738350" y="5957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134801</xdr:rowOff>
    </xdr:from>
    <xdr:to>
      <xdr:col>81</xdr:col>
      <xdr:colOff>101600</xdr:colOff>
      <xdr:row>37</xdr:row>
      <xdr:rowOff>64951</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3887450" y="60847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14151</xdr:rowOff>
    </xdr:from>
    <xdr:to>
      <xdr:col>85</xdr:col>
      <xdr:colOff>127000</xdr:colOff>
      <xdr:row>37</xdr:row>
      <xdr:rowOff>35378</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3938250" y="6129201"/>
          <a:ext cx="762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102144</xdr:rowOff>
    </xdr:from>
    <xdr:to>
      <xdr:col>76</xdr:col>
      <xdr:colOff>165100</xdr:colOff>
      <xdr:row>37</xdr:row>
      <xdr:rowOff>32294</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093700" y="60520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152944</xdr:rowOff>
    </xdr:from>
    <xdr:to>
      <xdr:col>81</xdr:col>
      <xdr:colOff>50800</xdr:colOff>
      <xdr:row>37</xdr:row>
      <xdr:rowOff>14151</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3144500" y="6102894"/>
          <a:ext cx="7937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129903</xdr:rowOff>
    </xdr:from>
    <xdr:to>
      <xdr:col>72</xdr:col>
      <xdr:colOff>38100</xdr:colOff>
      <xdr:row>37</xdr:row>
      <xdr:rowOff>60053</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299950" y="60798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152944</xdr:rowOff>
    </xdr:from>
    <xdr:to>
      <xdr:col>76</xdr:col>
      <xdr:colOff>114300</xdr:colOff>
      <xdr:row>37</xdr:row>
      <xdr:rowOff>9253</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flipV="1">
          <a:off x="12344400" y="6102894"/>
          <a:ext cx="800100"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102144</xdr:rowOff>
    </xdr:from>
    <xdr:to>
      <xdr:col>67</xdr:col>
      <xdr:colOff>101600</xdr:colOff>
      <xdr:row>37</xdr:row>
      <xdr:rowOff>32294</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1487150" y="60520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152944</xdr:rowOff>
    </xdr:from>
    <xdr:to>
      <xdr:col>71</xdr:col>
      <xdr:colOff>177800</xdr:colOff>
      <xdr:row>37</xdr:row>
      <xdr:rowOff>9253</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1537950" y="6102894"/>
          <a:ext cx="806450"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85470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742044" y="6365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136089</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960994" y="625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124658</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2167244" y="6239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10358</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1354444" y="6290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81478</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742044" y="5866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48821</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960994" y="5833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76580</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2167244" y="5861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48821</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1354444" y="5833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00000000-0008-0000-0E00-0000DC01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19951064" y="5661660"/>
          <a:ext cx="0" cy="12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0000000-0008-0000-0E00-0000DE010000}"/>
            </a:ext>
          </a:extLst>
        </xdr:cNvPr>
        <xdr:cNvSpPr txBox="1"/>
      </xdr:nvSpPr>
      <xdr:spPr>
        <a:xfrm>
          <a:off x="19989800" y="692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9881850" y="69176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0000000-0008-0000-0E00-0000E0010000}"/>
            </a:ext>
          </a:extLst>
        </xdr:cNvPr>
        <xdr:cNvSpPr txBox="1"/>
      </xdr:nvSpPr>
      <xdr:spPr>
        <a:xfrm>
          <a:off x="19989800" y="544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9881850" y="5661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107967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0000000-0008-0000-0E00-0000E2010000}"/>
            </a:ext>
          </a:extLst>
        </xdr:cNvPr>
        <xdr:cNvSpPr txBox="1"/>
      </xdr:nvSpPr>
      <xdr:spPr>
        <a:xfrm>
          <a:off x="19989800" y="6388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9900900" y="6530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9157950" y="6545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76200</xdr:rowOff>
    </xdr:from>
    <xdr:to>
      <xdr:col>107</xdr:col>
      <xdr:colOff>101600</xdr:colOff>
      <xdr:row>40</xdr:row>
      <xdr:rowOff>6350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8345150" y="6521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71120</xdr:rowOff>
    </xdr:from>
    <xdr:to>
      <xdr:col>102</xdr:col>
      <xdr:colOff>165100</xdr:colOff>
      <xdr:row>40</xdr:row>
      <xdr:rowOff>1270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7551400" y="6516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34</xdr:row>
      <xdr:rowOff>53340</xdr:rowOff>
    </xdr:from>
    <xdr:to>
      <xdr:col>98</xdr:col>
      <xdr:colOff>38100</xdr:colOff>
      <xdr:row>34</xdr:row>
      <xdr:rowOff>154940</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6757650" y="56730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147320</xdr:rowOff>
    </xdr:from>
    <xdr:to>
      <xdr:col>116</xdr:col>
      <xdr:colOff>114300</xdr:colOff>
      <xdr:row>40</xdr:row>
      <xdr:rowOff>77470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9900900" y="6592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125747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0000000-0008-0000-0E00-0000EE010000}"/>
            </a:ext>
          </a:extLst>
        </xdr:cNvPr>
        <xdr:cNvSpPr txBox="1"/>
      </xdr:nvSpPr>
      <xdr:spPr>
        <a:xfrm>
          <a:off x="19989800"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148590</xdr:rowOff>
    </xdr:from>
    <xdr:to>
      <xdr:col>112</xdr:col>
      <xdr:colOff>38100</xdr:colOff>
      <xdr:row>40</xdr:row>
      <xdr:rowOff>78740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9157950" y="65938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26670</xdr:rowOff>
    </xdr:from>
    <xdr:to>
      <xdr:col>116</xdr:col>
      <xdr:colOff>63500</xdr:colOff>
      <xdr:row>40</xdr:row>
      <xdr:rowOff>27940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19202400" y="6637020"/>
          <a:ext cx="7493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152400</xdr:rowOff>
    </xdr:from>
    <xdr:to>
      <xdr:col>107</xdr:col>
      <xdr:colOff>101600</xdr:colOff>
      <xdr:row>40</xdr:row>
      <xdr:rowOff>82550</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8345150" y="6597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27940</xdr:rowOff>
    </xdr:from>
    <xdr:to>
      <xdr:col>111</xdr:col>
      <xdr:colOff>177800</xdr:colOff>
      <xdr:row>40</xdr:row>
      <xdr:rowOff>31750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8395950" y="663829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7551400" y="6600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31750</xdr:rowOff>
    </xdr:from>
    <xdr:to>
      <xdr:col>107</xdr:col>
      <xdr:colOff>50800</xdr:colOff>
      <xdr:row>40</xdr:row>
      <xdr:rowOff>34290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flipV="1">
          <a:off x="17602200" y="6642100"/>
          <a:ext cx="7937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160020</xdr:rowOff>
    </xdr:from>
    <xdr:to>
      <xdr:col>98</xdr:col>
      <xdr:colOff>38100</xdr:colOff>
      <xdr:row>40</xdr:row>
      <xdr:rowOff>90170</xdr:rowOff>
    </xdr:to>
    <xdr:sp macro="" textlink="">
      <xdr:nvSpPr>
        <xdr:cNvPr id="501" name="楕円 500">
          <a:extLst>
            <a:ext uri="{FF2B5EF4-FFF2-40B4-BE49-F238E27FC236}">
              <a16:creationId xmlns:a16="http://schemas.microsoft.com/office/drawing/2014/main" id="{00000000-0008-0000-0E00-0000F5010000}"/>
            </a:ext>
          </a:extLst>
        </xdr:cNvPr>
        <xdr:cNvSpPr/>
      </xdr:nvSpPr>
      <xdr:spPr>
        <a:xfrm>
          <a:off x="16757650" y="6605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34290</xdr:rowOff>
    </xdr:from>
    <xdr:to>
      <xdr:col>102</xdr:col>
      <xdr:colOff>114300</xdr:colOff>
      <xdr:row>40</xdr:row>
      <xdr:rowOff>39370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flipV="1">
          <a:off x="16802100" y="6644640"/>
          <a:ext cx="8001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47007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9802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22877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1801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17797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7386377" y="629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6592627" y="545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69867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980227" y="668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73677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8180127"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76217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738637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81297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6592627" y="669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0000000-0008-0000-0E00-000016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flipV="1">
          <a:off x="14699614" y="911733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00000000-0008-0000-0E00-000018020000}"/>
            </a:ext>
          </a:extLst>
        </xdr:cNvPr>
        <xdr:cNvSpPr txBox="1"/>
      </xdr:nvSpPr>
      <xdr:spPr>
        <a:xfrm>
          <a:off x="14738350"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4611350" y="106318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00000000-0008-0000-0E00-00001A020000}"/>
            </a:ext>
          </a:extLst>
        </xdr:cNvPr>
        <xdr:cNvSpPr txBox="1"/>
      </xdr:nvSpPr>
      <xdr:spPr>
        <a:xfrm>
          <a:off x="14738350" y="890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4611350" y="9117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0000000-0008-0000-0E00-00001C020000}"/>
            </a:ext>
          </a:extLst>
        </xdr:cNvPr>
        <xdr:cNvSpPr txBox="1"/>
      </xdr:nvSpPr>
      <xdr:spPr>
        <a:xfrm>
          <a:off x="14738350" y="9755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4649450" y="99040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3887450" y="989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3093700" y="9879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299950" y="98659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1487150" y="9848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15875</xdr:rowOff>
    </xdr:from>
    <xdr:to>
      <xdr:col>85</xdr:col>
      <xdr:colOff>177800</xdr:colOff>
      <xdr:row>63</xdr:row>
      <xdr:rowOff>117475</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4649450" y="104235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165752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0000000-0008-0000-0E00-000028020000}"/>
            </a:ext>
          </a:extLst>
        </xdr:cNvPr>
        <xdr:cNvSpPr txBox="1"/>
      </xdr:nvSpPr>
      <xdr:spPr>
        <a:xfrm>
          <a:off x="14738350" y="1040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168275</xdr:rowOff>
    </xdr:from>
    <xdr:to>
      <xdr:col>81</xdr:col>
      <xdr:colOff>101600</xdr:colOff>
      <xdr:row>63</xdr:row>
      <xdr:rowOff>98425</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887450" y="104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47625</xdr:rowOff>
    </xdr:from>
    <xdr:to>
      <xdr:col>85</xdr:col>
      <xdr:colOff>127000</xdr:colOff>
      <xdr:row>63</xdr:row>
      <xdr:rowOff>66675</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3938250" y="10455275"/>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4445</xdr:rowOff>
    </xdr:from>
    <xdr:to>
      <xdr:col>76</xdr:col>
      <xdr:colOff>165100</xdr:colOff>
      <xdr:row>63</xdr:row>
      <xdr:rowOff>106045</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3093700" y="104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47625</xdr:rowOff>
    </xdr:from>
    <xdr:to>
      <xdr:col>81</xdr:col>
      <xdr:colOff>50800</xdr:colOff>
      <xdr:row>63</xdr:row>
      <xdr:rowOff>55245</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flipV="1">
          <a:off x="13144500" y="10455275"/>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8255</xdr:rowOff>
    </xdr:from>
    <xdr:to>
      <xdr:col>72</xdr:col>
      <xdr:colOff>38100</xdr:colOff>
      <xdr:row>63</xdr:row>
      <xdr:rowOff>109855</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2299950" y="104159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55245</xdr:rowOff>
    </xdr:from>
    <xdr:to>
      <xdr:col>76</xdr:col>
      <xdr:colOff>114300</xdr:colOff>
      <xdr:row>63</xdr:row>
      <xdr:rowOff>59055</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flipV="1">
          <a:off x="12344400" y="10462895"/>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4445</xdr:rowOff>
    </xdr:from>
    <xdr:to>
      <xdr:col>67</xdr:col>
      <xdr:colOff>101600</xdr:colOff>
      <xdr:row>63</xdr:row>
      <xdr:rowOff>106045</xdr:rowOff>
    </xdr:to>
    <xdr:sp macro="" textlink="">
      <xdr:nvSpPr>
        <xdr:cNvPr id="559" name="楕円 558">
          <a:extLst>
            <a:ext uri="{FF2B5EF4-FFF2-40B4-BE49-F238E27FC236}">
              <a16:creationId xmlns:a16="http://schemas.microsoft.com/office/drawing/2014/main" id="{00000000-0008-0000-0E00-00002F020000}"/>
            </a:ext>
          </a:extLst>
        </xdr:cNvPr>
        <xdr:cNvSpPr/>
      </xdr:nvSpPr>
      <xdr:spPr>
        <a:xfrm>
          <a:off x="11487150" y="104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55245</xdr:rowOff>
    </xdr:from>
    <xdr:to>
      <xdr:col>71</xdr:col>
      <xdr:colOff>177800</xdr:colOff>
      <xdr:row>63</xdr:row>
      <xdr:rowOff>59055</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1537950" y="10462895"/>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61" name="n_1aveValue【学校施設】&#10;有形固定資産減価償却率">
          <a:extLst>
            <a:ext uri="{FF2B5EF4-FFF2-40B4-BE49-F238E27FC236}">
              <a16:creationId xmlns:a16="http://schemas.microsoft.com/office/drawing/2014/main" id="{00000000-0008-0000-0E00-000031020000}"/>
            </a:ext>
          </a:extLst>
        </xdr:cNvPr>
        <xdr:cNvSpPr txBox="1"/>
      </xdr:nvSpPr>
      <xdr:spPr>
        <a:xfrm>
          <a:off x="137420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62" name="n_2aveValue【学校施設】&#10;有形固定資産減価償却率">
          <a:extLst>
            <a:ext uri="{FF2B5EF4-FFF2-40B4-BE49-F238E27FC236}">
              <a16:creationId xmlns:a16="http://schemas.microsoft.com/office/drawing/2014/main" id="{00000000-0008-0000-0E00-000032020000}"/>
            </a:ext>
          </a:extLst>
        </xdr:cNvPr>
        <xdr:cNvSpPr txBox="1"/>
      </xdr:nvSpPr>
      <xdr:spPr>
        <a:xfrm>
          <a:off x="1296099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3" name="n_3aveValue【学校施設】&#10;有形固定資産減価償却率">
          <a:extLst>
            <a:ext uri="{FF2B5EF4-FFF2-40B4-BE49-F238E27FC236}">
              <a16:creationId xmlns:a16="http://schemas.microsoft.com/office/drawing/2014/main" id="{00000000-0008-0000-0E00-000033020000}"/>
            </a:ext>
          </a:extLst>
        </xdr:cNvPr>
        <xdr:cNvSpPr txBox="1"/>
      </xdr:nvSpPr>
      <xdr:spPr>
        <a:xfrm>
          <a:off x="121672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564" name="n_4aveValue【学校施設】&#10;有形固定資産減価償却率">
          <a:extLst>
            <a:ext uri="{FF2B5EF4-FFF2-40B4-BE49-F238E27FC236}">
              <a16:creationId xmlns:a16="http://schemas.microsoft.com/office/drawing/2014/main" id="{00000000-0008-0000-0E00-000034020000}"/>
            </a:ext>
          </a:extLst>
        </xdr:cNvPr>
        <xdr:cNvSpPr txBox="1"/>
      </xdr:nvSpPr>
      <xdr:spPr>
        <a:xfrm>
          <a:off x="113544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89552</xdr:rowOff>
    </xdr:from>
    <xdr:ext cx="405111" cy="259045"/>
    <xdr:sp macro="" textlink="">
      <xdr:nvSpPr>
        <xdr:cNvPr id="565" name="n_1mainValue【学校施設】&#10;有形固定資産減価償却率">
          <a:extLst>
            <a:ext uri="{FF2B5EF4-FFF2-40B4-BE49-F238E27FC236}">
              <a16:creationId xmlns:a16="http://schemas.microsoft.com/office/drawing/2014/main" id="{00000000-0008-0000-0E00-000035020000}"/>
            </a:ext>
          </a:extLst>
        </xdr:cNvPr>
        <xdr:cNvSpPr txBox="1"/>
      </xdr:nvSpPr>
      <xdr:spPr>
        <a:xfrm>
          <a:off x="13742044" y="1049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97172</xdr:rowOff>
    </xdr:from>
    <xdr:ext cx="405111" cy="259045"/>
    <xdr:sp macro="" textlink="">
      <xdr:nvSpPr>
        <xdr:cNvPr id="566" name="n_2mainValue【学校施設】&#10;有形固定資産減価償却率">
          <a:extLst>
            <a:ext uri="{FF2B5EF4-FFF2-40B4-BE49-F238E27FC236}">
              <a16:creationId xmlns:a16="http://schemas.microsoft.com/office/drawing/2014/main" id="{00000000-0008-0000-0E00-000036020000}"/>
            </a:ext>
          </a:extLst>
        </xdr:cNvPr>
        <xdr:cNvSpPr txBox="1"/>
      </xdr:nvSpPr>
      <xdr:spPr>
        <a:xfrm>
          <a:off x="12960994" y="10504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100982</xdr:rowOff>
    </xdr:from>
    <xdr:ext cx="405111" cy="259045"/>
    <xdr:sp macro="" textlink="">
      <xdr:nvSpPr>
        <xdr:cNvPr id="567" name="n_3mainValue【学校施設】&#10;有形固定資産減価償却率">
          <a:extLst>
            <a:ext uri="{FF2B5EF4-FFF2-40B4-BE49-F238E27FC236}">
              <a16:creationId xmlns:a16="http://schemas.microsoft.com/office/drawing/2014/main" id="{00000000-0008-0000-0E00-000037020000}"/>
            </a:ext>
          </a:extLst>
        </xdr:cNvPr>
        <xdr:cNvSpPr txBox="1"/>
      </xdr:nvSpPr>
      <xdr:spPr>
        <a:xfrm>
          <a:off x="12167244" y="1050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97172</xdr:rowOff>
    </xdr:from>
    <xdr:ext cx="405111" cy="259045"/>
    <xdr:sp macro="" textlink="">
      <xdr:nvSpPr>
        <xdr:cNvPr id="568" name="n_4mainValue【学校施設】&#10;有形固定資産減価償却率">
          <a:extLst>
            <a:ext uri="{FF2B5EF4-FFF2-40B4-BE49-F238E27FC236}">
              <a16:creationId xmlns:a16="http://schemas.microsoft.com/office/drawing/2014/main" id="{00000000-0008-0000-0E00-000038020000}"/>
            </a:ext>
          </a:extLst>
        </xdr:cNvPr>
        <xdr:cNvSpPr txBox="1"/>
      </xdr:nvSpPr>
      <xdr:spPr>
        <a:xfrm>
          <a:off x="11354444" y="10504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00000000-0008-0000-0E00-000052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19951064" y="9215519"/>
          <a:ext cx="0" cy="150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6" name="【学校施設】&#10;一人当たり面積最小値テキスト">
          <a:extLst>
            <a:ext uri="{FF2B5EF4-FFF2-40B4-BE49-F238E27FC236}">
              <a16:creationId xmlns:a16="http://schemas.microsoft.com/office/drawing/2014/main" id="{00000000-0008-0000-0E00-000054020000}"/>
            </a:ext>
          </a:extLst>
        </xdr:cNvPr>
        <xdr:cNvSpPr txBox="1"/>
      </xdr:nvSpPr>
      <xdr:spPr>
        <a:xfrm>
          <a:off x="19989800" y="10720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9881850" y="107164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8" name="【学校施設】&#10;一人当たり面積最大値テキスト">
          <a:extLst>
            <a:ext uri="{FF2B5EF4-FFF2-40B4-BE49-F238E27FC236}">
              <a16:creationId xmlns:a16="http://schemas.microsoft.com/office/drawing/2014/main" id="{00000000-0008-0000-0E00-000056020000}"/>
            </a:ext>
          </a:extLst>
        </xdr:cNvPr>
        <xdr:cNvSpPr txBox="1"/>
      </xdr:nvSpPr>
      <xdr:spPr>
        <a:xfrm>
          <a:off x="19989800" y="899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9881850" y="92155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144180</xdr:rowOff>
    </xdr:from>
    <xdr:ext cx="469744" cy="259045"/>
    <xdr:sp macro="" textlink="">
      <xdr:nvSpPr>
        <xdr:cNvPr id="600" name="【学校施設】&#10;一人当たり面積平均値テキスト">
          <a:extLst>
            <a:ext uri="{FF2B5EF4-FFF2-40B4-BE49-F238E27FC236}">
              <a16:creationId xmlns:a16="http://schemas.microsoft.com/office/drawing/2014/main" id="{00000000-0008-0000-0E00-000058020000}"/>
            </a:ext>
          </a:extLst>
        </xdr:cNvPr>
        <xdr:cNvSpPr txBox="1"/>
      </xdr:nvSpPr>
      <xdr:spPr>
        <a:xfrm>
          <a:off x="19989800" y="10056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9900900" y="101987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9157950" y="102072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25618</xdr:rowOff>
    </xdr:from>
    <xdr:to>
      <xdr:col>107</xdr:col>
      <xdr:colOff>101600</xdr:colOff>
      <xdr:row>60</xdr:row>
      <xdr:rowOff>127218</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18345150" y="9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147755</xdr:rowOff>
    </xdr:from>
    <xdr:to>
      <xdr:col>102</xdr:col>
      <xdr:colOff>165100</xdr:colOff>
      <xdr:row>60</xdr:row>
      <xdr:rowOff>77905</xdr:rowOff>
    </xdr:to>
    <xdr:sp macro="" textlink="">
      <xdr:nvSpPr>
        <xdr:cNvPr id="604" name="フローチャート: 判断 603">
          <a:extLst>
            <a:ext uri="{FF2B5EF4-FFF2-40B4-BE49-F238E27FC236}">
              <a16:creationId xmlns:a16="http://schemas.microsoft.com/office/drawing/2014/main" id="{00000000-0008-0000-0E00-00005C020000}"/>
            </a:ext>
          </a:extLst>
        </xdr:cNvPr>
        <xdr:cNvSpPr/>
      </xdr:nvSpPr>
      <xdr:spPr>
        <a:xfrm>
          <a:off x="17551400" y="9895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144490</xdr:rowOff>
    </xdr:from>
    <xdr:to>
      <xdr:col>98</xdr:col>
      <xdr:colOff>38100</xdr:colOff>
      <xdr:row>60</xdr:row>
      <xdr:rowOff>74640</xdr:rowOff>
    </xdr:to>
    <xdr:sp macro="" textlink="">
      <xdr:nvSpPr>
        <xdr:cNvPr id="605" name="フローチャート: 判断 604">
          <a:extLst>
            <a:ext uri="{FF2B5EF4-FFF2-40B4-BE49-F238E27FC236}">
              <a16:creationId xmlns:a16="http://schemas.microsoft.com/office/drawing/2014/main" id="{00000000-0008-0000-0E00-00005D020000}"/>
            </a:ext>
          </a:extLst>
        </xdr:cNvPr>
        <xdr:cNvSpPr/>
      </xdr:nvSpPr>
      <xdr:spPr>
        <a:xfrm>
          <a:off x="16757650" y="98917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89953</xdr:rowOff>
    </xdr:from>
    <xdr:to>
      <xdr:col>116</xdr:col>
      <xdr:colOff>114300</xdr:colOff>
      <xdr:row>63</xdr:row>
      <xdr:rowOff>20103</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9900900" y="103325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68380</xdr:rowOff>
    </xdr:from>
    <xdr:ext cx="469744" cy="259045"/>
    <xdr:sp macro="" textlink="">
      <xdr:nvSpPr>
        <xdr:cNvPr id="612" name="【学校施設】&#10;一人当たり面積該当値テキスト">
          <a:extLst>
            <a:ext uri="{FF2B5EF4-FFF2-40B4-BE49-F238E27FC236}">
              <a16:creationId xmlns:a16="http://schemas.microsoft.com/office/drawing/2014/main" id="{00000000-0008-0000-0E00-000064020000}"/>
            </a:ext>
          </a:extLst>
        </xdr:cNvPr>
        <xdr:cNvSpPr txBox="1"/>
      </xdr:nvSpPr>
      <xdr:spPr>
        <a:xfrm>
          <a:off x="19989800" y="1031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93545</xdr:rowOff>
    </xdr:from>
    <xdr:to>
      <xdr:col>112</xdr:col>
      <xdr:colOff>38100</xdr:colOff>
      <xdr:row>63</xdr:row>
      <xdr:rowOff>23695</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9157950" y="103360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140753</xdr:rowOff>
    </xdr:from>
    <xdr:to>
      <xdr:col>116</xdr:col>
      <xdr:colOff>63500</xdr:colOff>
      <xdr:row>62</xdr:row>
      <xdr:rowOff>144345</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9202400" y="10383303"/>
          <a:ext cx="7493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100076</xdr:rowOff>
    </xdr:from>
    <xdr:to>
      <xdr:col>107</xdr:col>
      <xdr:colOff>101600</xdr:colOff>
      <xdr:row>63</xdr:row>
      <xdr:rowOff>30226</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8345150" y="103426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144345</xdr:rowOff>
    </xdr:from>
    <xdr:to>
      <xdr:col>111</xdr:col>
      <xdr:colOff>177800</xdr:colOff>
      <xdr:row>62</xdr:row>
      <xdr:rowOff>150876</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8395950" y="10386895"/>
          <a:ext cx="8064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104974</xdr:rowOff>
    </xdr:from>
    <xdr:to>
      <xdr:col>102</xdr:col>
      <xdr:colOff>165100</xdr:colOff>
      <xdr:row>63</xdr:row>
      <xdr:rowOff>35124</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17551400" y="103475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150876</xdr:rowOff>
    </xdr:from>
    <xdr:to>
      <xdr:col>107</xdr:col>
      <xdr:colOff>50800</xdr:colOff>
      <xdr:row>62</xdr:row>
      <xdr:rowOff>155774</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flipV="1">
          <a:off x="17602200" y="10393426"/>
          <a:ext cx="79375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114772</xdr:rowOff>
    </xdr:from>
    <xdr:to>
      <xdr:col>98</xdr:col>
      <xdr:colOff>38100</xdr:colOff>
      <xdr:row>63</xdr:row>
      <xdr:rowOff>44922</xdr:rowOff>
    </xdr:to>
    <xdr:sp macro="" textlink="">
      <xdr:nvSpPr>
        <xdr:cNvPr id="619" name="楕円 618">
          <a:extLst>
            <a:ext uri="{FF2B5EF4-FFF2-40B4-BE49-F238E27FC236}">
              <a16:creationId xmlns:a16="http://schemas.microsoft.com/office/drawing/2014/main" id="{00000000-0008-0000-0E00-00006B020000}"/>
            </a:ext>
          </a:extLst>
        </xdr:cNvPr>
        <xdr:cNvSpPr/>
      </xdr:nvSpPr>
      <xdr:spPr>
        <a:xfrm>
          <a:off x="16757650" y="103573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155774</xdr:rowOff>
    </xdr:from>
    <xdr:to>
      <xdr:col>102</xdr:col>
      <xdr:colOff>114300</xdr:colOff>
      <xdr:row>62</xdr:row>
      <xdr:rowOff>165572</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flipV="1">
          <a:off x="16802100" y="10398324"/>
          <a:ext cx="8001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621" name="n_1aveValue【学校施設】&#10;一人当たり面積">
          <a:extLst>
            <a:ext uri="{FF2B5EF4-FFF2-40B4-BE49-F238E27FC236}">
              <a16:creationId xmlns:a16="http://schemas.microsoft.com/office/drawing/2014/main" id="{00000000-0008-0000-0E00-00006D020000}"/>
            </a:ext>
          </a:extLst>
        </xdr:cNvPr>
        <xdr:cNvSpPr txBox="1"/>
      </xdr:nvSpPr>
      <xdr:spPr>
        <a:xfrm>
          <a:off x="18980227" y="998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143745</xdr:rowOff>
    </xdr:from>
    <xdr:ext cx="469744" cy="259045"/>
    <xdr:sp macro="" textlink="">
      <xdr:nvSpPr>
        <xdr:cNvPr id="622" name="n_2aveValue【学校施設】&#10;一人当たり面積">
          <a:extLst>
            <a:ext uri="{FF2B5EF4-FFF2-40B4-BE49-F238E27FC236}">
              <a16:creationId xmlns:a16="http://schemas.microsoft.com/office/drawing/2014/main" id="{00000000-0008-0000-0E00-00006E020000}"/>
            </a:ext>
          </a:extLst>
        </xdr:cNvPr>
        <xdr:cNvSpPr txBox="1"/>
      </xdr:nvSpPr>
      <xdr:spPr>
        <a:xfrm>
          <a:off x="18180127" y="972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94432</xdr:rowOff>
    </xdr:from>
    <xdr:ext cx="469744" cy="259045"/>
    <xdr:sp macro="" textlink="">
      <xdr:nvSpPr>
        <xdr:cNvPr id="623" name="n_3aveValue【学校施設】&#10;一人当たり面積">
          <a:extLst>
            <a:ext uri="{FF2B5EF4-FFF2-40B4-BE49-F238E27FC236}">
              <a16:creationId xmlns:a16="http://schemas.microsoft.com/office/drawing/2014/main" id="{00000000-0008-0000-0E00-00006F020000}"/>
            </a:ext>
          </a:extLst>
        </xdr:cNvPr>
        <xdr:cNvSpPr txBox="1"/>
      </xdr:nvSpPr>
      <xdr:spPr>
        <a:xfrm>
          <a:off x="17386377" y="967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91167</xdr:rowOff>
    </xdr:from>
    <xdr:ext cx="469744" cy="259045"/>
    <xdr:sp macro="" textlink="">
      <xdr:nvSpPr>
        <xdr:cNvPr id="624" name="n_4aveValue【学校施設】&#10;一人当たり面積">
          <a:extLst>
            <a:ext uri="{FF2B5EF4-FFF2-40B4-BE49-F238E27FC236}">
              <a16:creationId xmlns:a16="http://schemas.microsoft.com/office/drawing/2014/main" id="{00000000-0008-0000-0E00-000070020000}"/>
            </a:ext>
          </a:extLst>
        </xdr:cNvPr>
        <xdr:cNvSpPr txBox="1"/>
      </xdr:nvSpPr>
      <xdr:spPr>
        <a:xfrm>
          <a:off x="16592627" y="967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14822</xdr:rowOff>
    </xdr:from>
    <xdr:ext cx="469744" cy="259045"/>
    <xdr:sp macro="" textlink="">
      <xdr:nvSpPr>
        <xdr:cNvPr id="625" name="n_1mainValue【学校施設】&#10;一人当たり面積">
          <a:extLst>
            <a:ext uri="{FF2B5EF4-FFF2-40B4-BE49-F238E27FC236}">
              <a16:creationId xmlns:a16="http://schemas.microsoft.com/office/drawing/2014/main" id="{00000000-0008-0000-0E00-000071020000}"/>
            </a:ext>
          </a:extLst>
        </xdr:cNvPr>
        <xdr:cNvSpPr txBox="1"/>
      </xdr:nvSpPr>
      <xdr:spPr>
        <a:xfrm>
          <a:off x="18980227" y="1042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21353</xdr:rowOff>
    </xdr:from>
    <xdr:ext cx="469744" cy="259045"/>
    <xdr:sp macro="" textlink="">
      <xdr:nvSpPr>
        <xdr:cNvPr id="626" name="n_2mainValue【学校施設】&#10;一人当たり面積">
          <a:extLst>
            <a:ext uri="{FF2B5EF4-FFF2-40B4-BE49-F238E27FC236}">
              <a16:creationId xmlns:a16="http://schemas.microsoft.com/office/drawing/2014/main" id="{00000000-0008-0000-0E00-000072020000}"/>
            </a:ext>
          </a:extLst>
        </xdr:cNvPr>
        <xdr:cNvSpPr txBox="1"/>
      </xdr:nvSpPr>
      <xdr:spPr>
        <a:xfrm>
          <a:off x="181801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26251</xdr:rowOff>
    </xdr:from>
    <xdr:ext cx="469744" cy="259045"/>
    <xdr:sp macro="" textlink="">
      <xdr:nvSpPr>
        <xdr:cNvPr id="627" name="n_3mainValue【学校施設】&#10;一人当たり面積">
          <a:extLst>
            <a:ext uri="{FF2B5EF4-FFF2-40B4-BE49-F238E27FC236}">
              <a16:creationId xmlns:a16="http://schemas.microsoft.com/office/drawing/2014/main" id="{00000000-0008-0000-0E00-000073020000}"/>
            </a:ext>
          </a:extLst>
        </xdr:cNvPr>
        <xdr:cNvSpPr txBox="1"/>
      </xdr:nvSpPr>
      <xdr:spPr>
        <a:xfrm>
          <a:off x="17386377" y="104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36049</xdr:rowOff>
    </xdr:from>
    <xdr:ext cx="469744" cy="259045"/>
    <xdr:sp macro="" textlink="">
      <xdr:nvSpPr>
        <xdr:cNvPr id="628" name="n_4mainValue【学校施設】&#10;一人当たり面積">
          <a:extLst>
            <a:ext uri="{FF2B5EF4-FFF2-40B4-BE49-F238E27FC236}">
              <a16:creationId xmlns:a16="http://schemas.microsoft.com/office/drawing/2014/main" id="{00000000-0008-0000-0E00-000074020000}"/>
            </a:ext>
          </a:extLst>
        </xdr:cNvPr>
        <xdr:cNvSpPr txBox="1"/>
      </xdr:nvSpPr>
      <xdr:spPr>
        <a:xfrm>
          <a:off x="16592627" y="1044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0906911" y="12716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00000000-0008-0000-0E00-00008B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4699614" y="12852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3" name="【児童館】&#10;有形固定資産減価償却率最小値テキスト">
          <a:extLst>
            <a:ext uri="{FF2B5EF4-FFF2-40B4-BE49-F238E27FC236}">
              <a16:creationId xmlns:a16="http://schemas.microsoft.com/office/drawing/2014/main" id="{00000000-0008-0000-0E00-00008D020000}"/>
            </a:ext>
          </a:extLst>
        </xdr:cNvPr>
        <xdr:cNvSpPr txBox="1"/>
      </xdr:nvSpPr>
      <xdr:spPr>
        <a:xfrm>
          <a:off x="1473835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4611350" y="14071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5" name="【児童館】&#10;有形固定資産減価償却率最大値テキスト">
          <a:extLst>
            <a:ext uri="{FF2B5EF4-FFF2-40B4-BE49-F238E27FC236}">
              <a16:creationId xmlns:a16="http://schemas.microsoft.com/office/drawing/2014/main" id="{00000000-0008-0000-0E00-00008F020000}"/>
            </a:ext>
          </a:extLst>
        </xdr:cNvPr>
        <xdr:cNvSpPr txBox="1"/>
      </xdr:nvSpPr>
      <xdr:spPr>
        <a:xfrm>
          <a:off x="14738350" y="12633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46113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138447</xdr:rowOff>
    </xdr:from>
    <xdr:ext cx="405111" cy="259045"/>
    <xdr:sp macro="" textlink="">
      <xdr:nvSpPr>
        <xdr:cNvPr id="657" name="【児童館】&#10;有形固定資産減価償却率平均値テキスト">
          <a:extLst>
            <a:ext uri="{FF2B5EF4-FFF2-40B4-BE49-F238E27FC236}">
              <a16:creationId xmlns:a16="http://schemas.microsoft.com/office/drawing/2014/main" id="{00000000-0008-0000-0E00-000091020000}"/>
            </a:ext>
          </a:extLst>
        </xdr:cNvPr>
        <xdr:cNvSpPr txBox="1"/>
      </xdr:nvSpPr>
      <xdr:spPr>
        <a:xfrm>
          <a:off x="14738350" y="13517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115570</xdr:rowOff>
    </xdr:from>
    <xdr:to>
      <xdr:col>85</xdr:col>
      <xdr:colOff>177800</xdr:colOff>
      <xdr:row>83</xdr:row>
      <xdr:rowOff>45720</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4649450" y="136601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118111</xdr:rowOff>
    </xdr:from>
    <xdr:to>
      <xdr:col>81</xdr:col>
      <xdr:colOff>101600</xdr:colOff>
      <xdr:row>83</xdr:row>
      <xdr:rowOff>48261</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3887450" y="136626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119380</xdr:rowOff>
    </xdr:from>
    <xdr:to>
      <xdr:col>76</xdr:col>
      <xdr:colOff>165100</xdr:colOff>
      <xdr:row>83</xdr:row>
      <xdr:rowOff>49530</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3093700" y="13663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142239</xdr:rowOff>
    </xdr:from>
    <xdr:to>
      <xdr:col>72</xdr:col>
      <xdr:colOff>38100</xdr:colOff>
      <xdr:row>83</xdr:row>
      <xdr:rowOff>72389</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2299950" y="136867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11487150" y="13669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152400</xdr:rowOff>
    </xdr:from>
    <xdr:to>
      <xdr:col>85</xdr:col>
      <xdr:colOff>177800</xdr:colOff>
      <xdr:row>85</xdr:row>
      <xdr:rowOff>82550</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4649450" y="140271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67327</xdr:rowOff>
    </xdr:from>
    <xdr:ext cx="469744" cy="259045"/>
    <xdr:sp macro="" textlink="">
      <xdr:nvSpPr>
        <xdr:cNvPr id="669" name="【児童館】&#10;有形固定資産減価償却率該当値テキスト">
          <a:extLst>
            <a:ext uri="{FF2B5EF4-FFF2-40B4-BE49-F238E27FC236}">
              <a16:creationId xmlns:a16="http://schemas.microsoft.com/office/drawing/2014/main" id="{00000000-0008-0000-0E00-00009D020000}"/>
            </a:ext>
          </a:extLst>
        </xdr:cNvPr>
        <xdr:cNvSpPr txBox="1"/>
      </xdr:nvSpPr>
      <xdr:spPr>
        <a:xfrm>
          <a:off x="14738350" y="1394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138430</xdr:rowOff>
    </xdr:from>
    <xdr:to>
      <xdr:col>81</xdr:col>
      <xdr:colOff>101600</xdr:colOff>
      <xdr:row>85</xdr:row>
      <xdr:rowOff>68580</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3887450" y="14013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17780</xdr:rowOff>
    </xdr:from>
    <xdr:to>
      <xdr:col>85</xdr:col>
      <xdr:colOff>127000</xdr:colOff>
      <xdr:row>85</xdr:row>
      <xdr:rowOff>31750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3938250" y="14057630"/>
          <a:ext cx="762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123189</xdr:rowOff>
    </xdr:from>
    <xdr:to>
      <xdr:col>76</xdr:col>
      <xdr:colOff>165100</xdr:colOff>
      <xdr:row>85</xdr:row>
      <xdr:rowOff>53339</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3093700" y="139979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2539</xdr:rowOff>
    </xdr:from>
    <xdr:to>
      <xdr:col>81</xdr:col>
      <xdr:colOff>50800</xdr:colOff>
      <xdr:row>85</xdr:row>
      <xdr:rowOff>17780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3144500" y="14042389"/>
          <a:ext cx="79375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109220</xdr:rowOff>
    </xdr:from>
    <xdr:to>
      <xdr:col>72</xdr:col>
      <xdr:colOff>38100</xdr:colOff>
      <xdr:row>85</xdr:row>
      <xdr:rowOff>39370</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2299950" y="139839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160020</xdr:rowOff>
    </xdr:from>
    <xdr:to>
      <xdr:col>76</xdr:col>
      <xdr:colOff>114300</xdr:colOff>
      <xdr:row>85</xdr:row>
      <xdr:rowOff>2539</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2344400" y="14034770"/>
          <a:ext cx="8001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93980</xdr:rowOff>
    </xdr:from>
    <xdr:to>
      <xdr:col>67</xdr:col>
      <xdr:colOff>101600</xdr:colOff>
      <xdr:row>85</xdr:row>
      <xdr:rowOff>24130</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1487150" y="13968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144780</xdr:rowOff>
    </xdr:from>
    <xdr:to>
      <xdr:col>71</xdr:col>
      <xdr:colOff>177800</xdr:colOff>
      <xdr:row>84</xdr:row>
      <xdr:rowOff>160020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1537950" y="14019530"/>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64788</xdr:rowOff>
    </xdr:from>
    <xdr:ext cx="405111" cy="259045"/>
    <xdr:sp macro="" textlink="">
      <xdr:nvSpPr>
        <xdr:cNvPr id="678" name="n_1aveValue【児童館】&#10;有形固定資産減価償却率">
          <a:extLst>
            <a:ext uri="{FF2B5EF4-FFF2-40B4-BE49-F238E27FC236}">
              <a16:creationId xmlns:a16="http://schemas.microsoft.com/office/drawing/2014/main" id="{00000000-0008-0000-0E00-0000A6020000}"/>
            </a:ext>
          </a:extLst>
        </xdr:cNvPr>
        <xdr:cNvSpPr txBox="1"/>
      </xdr:nvSpPr>
      <xdr:spPr>
        <a:xfrm>
          <a:off x="13742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66057</xdr:rowOff>
    </xdr:from>
    <xdr:ext cx="405111" cy="259045"/>
    <xdr:sp macro="" textlink="">
      <xdr:nvSpPr>
        <xdr:cNvPr id="679" name="n_2aveValue【児童館】&#10;有形固定資産減価償却率">
          <a:extLst>
            <a:ext uri="{FF2B5EF4-FFF2-40B4-BE49-F238E27FC236}">
              <a16:creationId xmlns:a16="http://schemas.microsoft.com/office/drawing/2014/main" id="{00000000-0008-0000-0E00-0000A7020000}"/>
            </a:ext>
          </a:extLst>
        </xdr:cNvPr>
        <xdr:cNvSpPr txBox="1"/>
      </xdr:nvSpPr>
      <xdr:spPr>
        <a:xfrm>
          <a:off x="12960994" y="1344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88916</xdr:rowOff>
    </xdr:from>
    <xdr:ext cx="405111" cy="259045"/>
    <xdr:sp macro="" textlink="">
      <xdr:nvSpPr>
        <xdr:cNvPr id="680" name="n_3aveValue【児童館】&#10;有形固定資産減価償却率">
          <a:extLst>
            <a:ext uri="{FF2B5EF4-FFF2-40B4-BE49-F238E27FC236}">
              <a16:creationId xmlns:a16="http://schemas.microsoft.com/office/drawing/2014/main" id="{00000000-0008-0000-0E00-0000A8020000}"/>
            </a:ext>
          </a:extLst>
        </xdr:cNvPr>
        <xdr:cNvSpPr txBox="1"/>
      </xdr:nvSpPr>
      <xdr:spPr>
        <a:xfrm>
          <a:off x="12167244" y="1346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71138</xdr:rowOff>
    </xdr:from>
    <xdr:ext cx="405111" cy="259045"/>
    <xdr:sp macro="" textlink="">
      <xdr:nvSpPr>
        <xdr:cNvPr id="681" name="n_4aveValue【児童館】&#10;有形固定資産減価償却率">
          <a:extLst>
            <a:ext uri="{FF2B5EF4-FFF2-40B4-BE49-F238E27FC236}">
              <a16:creationId xmlns:a16="http://schemas.microsoft.com/office/drawing/2014/main" id="{00000000-0008-0000-0E00-0000A9020000}"/>
            </a:ext>
          </a:extLst>
        </xdr:cNvPr>
        <xdr:cNvSpPr txBox="1"/>
      </xdr:nvSpPr>
      <xdr:spPr>
        <a:xfrm>
          <a:off x="11354444" y="1345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59707</xdr:rowOff>
    </xdr:from>
    <xdr:ext cx="405111" cy="259045"/>
    <xdr:sp macro="" textlink="">
      <xdr:nvSpPr>
        <xdr:cNvPr id="682" name="n_1mainValue【児童館】&#10;有形固定資産減価償却率">
          <a:extLst>
            <a:ext uri="{FF2B5EF4-FFF2-40B4-BE49-F238E27FC236}">
              <a16:creationId xmlns:a16="http://schemas.microsoft.com/office/drawing/2014/main" id="{00000000-0008-0000-0E00-0000AA020000}"/>
            </a:ext>
          </a:extLst>
        </xdr:cNvPr>
        <xdr:cNvSpPr txBox="1"/>
      </xdr:nvSpPr>
      <xdr:spPr>
        <a:xfrm>
          <a:off x="13742044" y="1409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44466</xdr:rowOff>
    </xdr:from>
    <xdr:ext cx="405111" cy="259045"/>
    <xdr:sp macro="" textlink="">
      <xdr:nvSpPr>
        <xdr:cNvPr id="683" name="n_2mainValue【児童館】&#10;有形固定資産減価償却率">
          <a:extLst>
            <a:ext uri="{FF2B5EF4-FFF2-40B4-BE49-F238E27FC236}">
              <a16:creationId xmlns:a16="http://schemas.microsoft.com/office/drawing/2014/main" id="{00000000-0008-0000-0E00-0000AB020000}"/>
            </a:ext>
          </a:extLst>
        </xdr:cNvPr>
        <xdr:cNvSpPr txBox="1"/>
      </xdr:nvSpPr>
      <xdr:spPr>
        <a:xfrm>
          <a:off x="1296099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30497</xdr:rowOff>
    </xdr:from>
    <xdr:ext cx="405111" cy="259045"/>
    <xdr:sp macro="" textlink="">
      <xdr:nvSpPr>
        <xdr:cNvPr id="684" name="n_3mainValue【児童館】&#10;有形固定資産減価償却率">
          <a:extLst>
            <a:ext uri="{FF2B5EF4-FFF2-40B4-BE49-F238E27FC236}">
              <a16:creationId xmlns:a16="http://schemas.microsoft.com/office/drawing/2014/main" id="{00000000-0008-0000-0E00-0000AC020000}"/>
            </a:ext>
          </a:extLst>
        </xdr:cNvPr>
        <xdr:cNvSpPr txBox="1"/>
      </xdr:nvSpPr>
      <xdr:spPr>
        <a:xfrm>
          <a:off x="121672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15257</xdr:rowOff>
    </xdr:from>
    <xdr:ext cx="405111" cy="259045"/>
    <xdr:sp macro="" textlink="">
      <xdr:nvSpPr>
        <xdr:cNvPr id="685" name="n_4mainValue【児童館】&#10;有形固定資産減価償却率">
          <a:extLst>
            <a:ext uri="{FF2B5EF4-FFF2-40B4-BE49-F238E27FC236}">
              <a16:creationId xmlns:a16="http://schemas.microsoft.com/office/drawing/2014/main" id="{00000000-0008-0000-0E00-0000AD020000}"/>
            </a:ext>
          </a:extLst>
        </xdr:cNvPr>
        <xdr:cNvSpPr txBox="1"/>
      </xdr:nvSpPr>
      <xdr:spPr>
        <a:xfrm>
          <a:off x="113544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00000000-0008-0000-0E00-0000C202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81535</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19951064" y="13162787"/>
          <a:ext cx="0" cy="958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8" name="【児童館】&#10;一人当たり面積最小値テキスト">
          <a:extLst>
            <a:ext uri="{FF2B5EF4-FFF2-40B4-BE49-F238E27FC236}">
              <a16:creationId xmlns:a16="http://schemas.microsoft.com/office/drawing/2014/main" id="{00000000-0008-0000-0E00-0000C4020000}"/>
            </a:ext>
          </a:extLst>
        </xdr:cNvPr>
        <xdr:cNvSpPr txBox="1"/>
      </xdr:nvSpPr>
      <xdr:spPr>
        <a:xfrm>
          <a:off x="19989800" y="1412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9881850" y="14121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10" name="【児童館】&#10;一人当たり面積最大値テキスト">
          <a:extLst>
            <a:ext uri="{FF2B5EF4-FFF2-40B4-BE49-F238E27FC236}">
              <a16:creationId xmlns:a16="http://schemas.microsoft.com/office/drawing/2014/main" id="{00000000-0008-0000-0E00-0000C6020000}"/>
            </a:ext>
          </a:extLst>
        </xdr:cNvPr>
        <xdr:cNvSpPr txBox="1"/>
      </xdr:nvSpPr>
      <xdr:spPr>
        <a:xfrm>
          <a:off x="19989800" y="1294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9881850" y="131627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712" name="【児童館】&#10;一人当たり面積平均値テキスト">
          <a:extLst>
            <a:ext uri="{FF2B5EF4-FFF2-40B4-BE49-F238E27FC236}">
              <a16:creationId xmlns:a16="http://schemas.microsoft.com/office/drawing/2014/main" id="{00000000-0008-0000-0E00-0000C8020000}"/>
            </a:ext>
          </a:extLst>
        </xdr:cNvPr>
        <xdr:cNvSpPr txBox="1"/>
      </xdr:nvSpPr>
      <xdr:spPr>
        <a:xfrm>
          <a:off x="19989800" y="13685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9900900" y="13827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122174</xdr:rowOff>
    </xdr:from>
    <xdr:to>
      <xdr:col>112</xdr:col>
      <xdr:colOff>38100</xdr:colOff>
      <xdr:row>84</xdr:row>
      <xdr:rowOff>52324</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9157950" y="138318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8345150" y="13827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7551400" y="13827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1675765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69596</xdr:rowOff>
    </xdr:from>
    <xdr:to>
      <xdr:col>116</xdr:col>
      <xdr:colOff>114300</xdr:colOff>
      <xdr:row>84</xdr:row>
      <xdr:rowOff>171196</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19900900" y="139443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48023</xdr:rowOff>
    </xdr:from>
    <xdr:ext cx="469744" cy="259045"/>
    <xdr:sp macro="" textlink="">
      <xdr:nvSpPr>
        <xdr:cNvPr id="724" name="【児童館】&#10;一人当たり面積該当値テキスト">
          <a:extLst>
            <a:ext uri="{FF2B5EF4-FFF2-40B4-BE49-F238E27FC236}">
              <a16:creationId xmlns:a16="http://schemas.microsoft.com/office/drawing/2014/main" id="{00000000-0008-0000-0E00-0000D4020000}"/>
            </a:ext>
          </a:extLst>
        </xdr:cNvPr>
        <xdr:cNvSpPr txBox="1"/>
      </xdr:nvSpPr>
      <xdr:spPr>
        <a:xfrm>
          <a:off x="19989800" y="1392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69596</xdr:rowOff>
    </xdr:from>
    <xdr:to>
      <xdr:col>112</xdr:col>
      <xdr:colOff>38100</xdr:colOff>
      <xdr:row>84</xdr:row>
      <xdr:rowOff>171196</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9157950" y="139443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120396</xdr:rowOff>
    </xdr:from>
    <xdr:to>
      <xdr:col>116</xdr:col>
      <xdr:colOff>63500</xdr:colOff>
      <xdr:row>84</xdr:row>
      <xdr:rowOff>120396</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9202400" y="1399514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74168</xdr:rowOff>
    </xdr:from>
    <xdr:to>
      <xdr:col>107</xdr:col>
      <xdr:colOff>101600</xdr:colOff>
      <xdr:row>85</xdr:row>
      <xdr:rowOff>4318</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18345150" y="139489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120396</xdr:rowOff>
    </xdr:from>
    <xdr:to>
      <xdr:col>111</xdr:col>
      <xdr:colOff>177800</xdr:colOff>
      <xdr:row>84</xdr:row>
      <xdr:rowOff>124968</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flipV="1">
          <a:off x="18395950" y="13995146"/>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74168</xdr:rowOff>
    </xdr:from>
    <xdr:to>
      <xdr:col>102</xdr:col>
      <xdr:colOff>165100</xdr:colOff>
      <xdr:row>85</xdr:row>
      <xdr:rowOff>4318</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7551400" y="139489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124968</xdr:rowOff>
    </xdr:from>
    <xdr:to>
      <xdr:col>107</xdr:col>
      <xdr:colOff>50800</xdr:colOff>
      <xdr:row>84</xdr:row>
      <xdr:rowOff>124968</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7602200" y="1399971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6757650" y="139534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124968</xdr:rowOff>
    </xdr:from>
    <xdr:to>
      <xdr:col>102</xdr:col>
      <xdr:colOff>114300</xdr:colOff>
      <xdr:row>84</xdr:row>
      <xdr:rowOff>129539</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flipV="1">
          <a:off x="16802100" y="13999718"/>
          <a:ext cx="8001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68851</xdr:rowOff>
    </xdr:from>
    <xdr:ext cx="469744" cy="259045"/>
    <xdr:sp macro="" textlink="">
      <xdr:nvSpPr>
        <xdr:cNvPr id="733" name="n_1aveValue【児童館】&#10;一人当たり面積">
          <a:extLst>
            <a:ext uri="{FF2B5EF4-FFF2-40B4-BE49-F238E27FC236}">
              <a16:creationId xmlns:a16="http://schemas.microsoft.com/office/drawing/2014/main" id="{00000000-0008-0000-0E00-0000DD020000}"/>
            </a:ext>
          </a:extLst>
        </xdr:cNvPr>
        <xdr:cNvSpPr txBox="1"/>
      </xdr:nvSpPr>
      <xdr:spPr>
        <a:xfrm>
          <a:off x="18980227" y="1361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64279</xdr:rowOff>
    </xdr:from>
    <xdr:ext cx="469744" cy="259045"/>
    <xdr:sp macro="" textlink="">
      <xdr:nvSpPr>
        <xdr:cNvPr id="734" name="n_2aveValue【児童館】&#10;一人当たり面積">
          <a:extLst>
            <a:ext uri="{FF2B5EF4-FFF2-40B4-BE49-F238E27FC236}">
              <a16:creationId xmlns:a16="http://schemas.microsoft.com/office/drawing/2014/main" id="{00000000-0008-0000-0E00-0000DE020000}"/>
            </a:ext>
          </a:extLst>
        </xdr:cNvPr>
        <xdr:cNvSpPr txBox="1"/>
      </xdr:nvSpPr>
      <xdr:spPr>
        <a:xfrm>
          <a:off x="18180127" y="136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35" name="n_3aveValue【児童館】&#10;一人当たり面積">
          <a:extLst>
            <a:ext uri="{FF2B5EF4-FFF2-40B4-BE49-F238E27FC236}">
              <a16:creationId xmlns:a16="http://schemas.microsoft.com/office/drawing/2014/main" id="{00000000-0008-0000-0E00-0000DF020000}"/>
            </a:ext>
          </a:extLst>
        </xdr:cNvPr>
        <xdr:cNvSpPr txBox="1"/>
      </xdr:nvSpPr>
      <xdr:spPr>
        <a:xfrm>
          <a:off x="17386377" y="136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6" name="n_4aveValue【児童館】&#10;一人当たり面積">
          <a:extLst>
            <a:ext uri="{FF2B5EF4-FFF2-40B4-BE49-F238E27FC236}">
              <a16:creationId xmlns:a16="http://schemas.microsoft.com/office/drawing/2014/main" id="{00000000-0008-0000-0E00-0000E0020000}"/>
            </a:ext>
          </a:extLst>
        </xdr:cNvPr>
        <xdr:cNvSpPr txBox="1"/>
      </xdr:nvSpPr>
      <xdr:spPr>
        <a:xfrm>
          <a:off x="16592627" y="1362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162323</xdr:rowOff>
    </xdr:from>
    <xdr:ext cx="469744" cy="259045"/>
    <xdr:sp macro="" textlink="">
      <xdr:nvSpPr>
        <xdr:cNvPr id="737" name="n_1mainValue【児童館】&#10;一人当たり面積">
          <a:extLst>
            <a:ext uri="{FF2B5EF4-FFF2-40B4-BE49-F238E27FC236}">
              <a16:creationId xmlns:a16="http://schemas.microsoft.com/office/drawing/2014/main" id="{00000000-0008-0000-0E00-0000E1020000}"/>
            </a:ext>
          </a:extLst>
        </xdr:cNvPr>
        <xdr:cNvSpPr txBox="1"/>
      </xdr:nvSpPr>
      <xdr:spPr>
        <a:xfrm>
          <a:off x="18980227" y="1403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166895</xdr:rowOff>
    </xdr:from>
    <xdr:ext cx="469744" cy="259045"/>
    <xdr:sp macro="" textlink="">
      <xdr:nvSpPr>
        <xdr:cNvPr id="738" name="n_2mainValue【児童館】&#10;一人当たり面積">
          <a:extLst>
            <a:ext uri="{FF2B5EF4-FFF2-40B4-BE49-F238E27FC236}">
              <a16:creationId xmlns:a16="http://schemas.microsoft.com/office/drawing/2014/main" id="{00000000-0008-0000-0E00-0000E2020000}"/>
            </a:ext>
          </a:extLst>
        </xdr:cNvPr>
        <xdr:cNvSpPr txBox="1"/>
      </xdr:nvSpPr>
      <xdr:spPr>
        <a:xfrm>
          <a:off x="18180127" y="1404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166895</xdr:rowOff>
    </xdr:from>
    <xdr:ext cx="469744" cy="259045"/>
    <xdr:sp macro="" textlink="">
      <xdr:nvSpPr>
        <xdr:cNvPr id="739" name="n_3mainValue【児童館】&#10;一人当たり面積">
          <a:extLst>
            <a:ext uri="{FF2B5EF4-FFF2-40B4-BE49-F238E27FC236}">
              <a16:creationId xmlns:a16="http://schemas.microsoft.com/office/drawing/2014/main" id="{00000000-0008-0000-0E00-0000E3020000}"/>
            </a:ext>
          </a:extLst>
        </xdr:cNvPr>
        <xdr:cNvSpPr txBox="1"/>
      </xdr:nvSpPr>
      <xdr:spPr>
        <a:xfrm>
          <a:off x="17386377" y="1404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740" name="n_4mainValue【児童館】&#10;一人当たり面積">
          <a:extLst>
            <a:ext uri="{FF2B5EF4-FFF2-40B4-BE49-F238E27FC236}">
              <a16:creationId xmlns:a16="http://schemas.microsoft.com/office/drawing/2014/main" id="{00000000-0008-0000-0E00-0000E4020000}"/>
            </a:ext>
          </a:extLst>
        </xdr:cNvPr>
        <xdr:cNvSpPr txBox="1"/>
      </xdr:nvSpPr>
      <xdr:spPr>
        <a:xfrm>
          <a:off x="16592627" y="1403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00000000-0008-0000-0E00-0000FD02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flipV="1">
          <a:off x="14699614" y="166921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id="{00000000-0008-0000-0E00-0000FF020000}"/>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9" name="【公民館】&#10;有形固定資産減価償却率最大値テキスト">
          <a:extLst>
            <a:ext uri="{FF2B5EF4-FFF2-40B4-BE49-F238E27FC236}">
              <a16:creationId xmlns:a16="http://schemas.microsoft.com/office/drawing/2014/main" id="{00000000-0008-0000-0E00-000001030000}"/>
            </a:ext>
          </a:extLst>
        </xdr:cNvPr>
        <xdr:cNvSpPr txBox="1"/>
      </xdr:nvSpPr>
      <xdr:spPr>
        <a:xfrm>
          <a:off x="14738350" y="1646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4611350" y="16692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23421</xdr:rowOff>
    </xdr:from>
    <xdr:ext cx="405111" cy="259045"/>
    <xdr:sp macro="" textlink="">
      <xdr:nvSpPr>
        <xdr:cNvPr id="771" name="【公民館】&#10;有形固定資産減価償却率平均値テキスト">
          <a:extLst>
            <a:ext uri="{FF2B5EF4-FFF2-40B4-BE49-F238E27FC236}">
              <a16:creationId xmlns:a16="http://schemas.microsoft.com/office/drawing/2014/main" id="{00000000-0008-0000-0E00-000003030000}"/>
            </a:ext>
          </a:extLst>
        </xdr:cNvPr>
        <xdr:cNvSpPr txBox="1"/>
      </xdr:nvSpPr>
      <xdr:spPr>
        <a:xfrm>
          <a:off x="14738350" y="1762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4649450" y="1764719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3887450" y="176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3093700" y="1754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2299950" y="175541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1487150" y="1754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142966</xdr:rowOff>
    </xdr:from>
    <xdr:to>
      <xdr:col>85</xdr:col>
      <xdr:colOff>177800</xdr:colOff>
      <xdr:row>104</xdr:row>
      <xdr:rowOff>73116</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4649450" y="1723081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165843</xdr:rowOff>
    </xdr:from>
    <xdr:ext cx="405111" cy="259045"/>
    <xdr:sp macro="" textlink="">
      <xdr:nvSpPr>
        <xdr:cNvPr id="783" name="【公民館】&#10;有形固定資産減価償却率該当値テキスト">
          <a:extLst>
            <a:ext uri="{FF2B5EF4-FFF2-40B4-BE49-F238E27FC236}">
              <a16:creationId xmlns:a16="http://schemas.microsoft.com/office/drawing/2014/main" id="{00000000-0008-0000-0E00-00000F030000}"/>
            </a:ext>
          </a:extLst>
        </xdr:cNvPr>
        <xdr:cNvSpPr txBox="1"/>
      </xdr:nvSpPr>
      <xdr:spPr>
        <a:xfrm>
          <a:off x="14738350" y="170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87449</xdr:rowOff>
    </xdr:from>
    <xdr:to>
      <xdr:col>81</xdr:col>
      <xdr:colOff>101600</xdr:colOff>
      <xdr:row>104</xdr:row>
      <xdr:rowOff>17599</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3887450" y="171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138249</xdr:rowOff>
    </xdr:from>
    <xdr:to>
      <xdr:col>85</xdr:col>
      <xdr:colOff>127000</xdr:colOff>
      <xdr:row>104</xdr:row>
      <xdr:rowOff>22316</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3938250" y="17226099"/>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31931</xdr:rowOff>
    </xdr:from>
    <xdr:to>
      <xdr:col>76</xdr:col>
      <xdr:colOff>165100</xdr:colOff>
      <xdr:row>103</xdr:row>
      <xdr:rowOff>133531</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3093700" y="171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82731</xdr:rowOff>
    </xdr:from>
    <xdr:to>
      <xdr:col>81</xdr:col>
      <xdr:colOff>50800</xdr:colOff>
      <xdr:row>103</xdr:row>
      <xdr:rowOff>138249</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3144500" y="17170581"/>
          <a:ext cx="79375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2299950" y="170642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27214</xdr:rowOff>
    </xdr:from>
    <xdr:to>
      <xdr:col>76</xdr:col>
      <xdr:colOff>114300</xdr:colOff>
      <xdr:row>103</xdr:row>
      <xdr:rowOff>82731</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2344400" y="17115064"/>
          <a:ext cx="8001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110308</xdr:rowOff>
    </xdr:from>
    <xdr:to>
      <xdr:col>67</xdr:col>
      <xdr:colOff>101600</xdr:colOff>
      <xdr:row>103</xdr:row>
      <xdr:rowOff>40458</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1487150" y="170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161108</xdr:rowOff>
    </xdr:from>
    <xdr:to>
      <xdr:col>71</xdr:col>
      <xdr:colOff>177800</xdr:colOff>
      <xdr:row>103</xdr:row>
      <xdr:rowOff>27214</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1537950" y="17077508"/>
          <a:ext cx="8064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108329</xdr:rowOff>
    </xdr:from>
    <xdr:ext cx="405111" cy="259045"/>
    <xdr:sp macro="" textlink="">
      <xdr:nvSpPr>
        <xdr:cNvPr id="792" name="n_1aveValue【公民館】&#10;有形固定資産減価償却率">
          <a:extLst>
            <a:ext uri="{FF2B5EF4-FFF2-40B4-BE49-F238E27FC236}">
              <a16:creationId xmlns:a16="http://schemas.microsoft.com/office/drawing/2014/main" id="{00000000-0008-0000-0E00-000018030000}"/>
            </a:ext>
          </a:extLst>
        </xdr:cNvPr>
        <xdr:cNvSpPr txBox="1"/>
      </xdr:nvSpPr>
      <xdr:spPr>
        <a:xfrm>
          <a:off x="13742044" y="1771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793" name="n_2aveValue【公民館】&#10;有形固定資産減価償却率">
          <a:extLst>
            <a:ext uri="{FF2B5EF4-FFF2-40B4-BE49-F238E27FC236}">
              <a16:creationId xmlns:a16="http://schemas.microsoft.com/office/drawing/2014/main" id="{00000000-0008-0000-0E00-000019030000}"/>
            </a:ext>
          </a:extLst>
        </xdr:cNvPr>
        <xdr:cNvSpPr txBox="1"/>
      </xdr:nvSpPr>
      <xdr:spPr>
        <a:xfrm>
          <a:off x="12960994" y="1763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44648</xdr:rowOff>
    </xdr:from>
    <xdr:ext cx="405111" cy="259045"/>
    <xdr:sp macro="" textlink="">
      <xdr:nvSpPr>
        <xdr:cNvPr id="794" name="n_3aveValue【公民館】&#10;有形固定資産減価償却率">
          <a:extLst>
            <a:ext uri="{FF2B5EF4-FFF2-40B4-BE49-F238E27FC236}">
              <a16:creationId xmlns:a16="http://schemas.microsoft.com/office/drawing/2014/main" id="{00000000-0008-0000-0E00-00001A030000}"/>
            </a:ext>
          </a:extLst>
        </xdr:cNvPr>
        <xdr:cNvSpPr txBox="1"/>
      </xdr:nvSpPr>
      <xdr:spPr>
        <a:xfrm>
          <a:off x="12167244"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31585</xdr:rowOff>
    </xdr:from>
    <xdr:ext cx="405111" cy="259045"/>
    <xdr:sp macro="" textlink="">
      <xdr:nvSpPr>
        <xdr:cNvPr id="795" name="n_4aveValue【公民館】&#10;有形固定資産減価償却率">
          <a:extLst>
            <a:ext uri="{FF2B5EF4-FFF2-40B4-BE49-F238E27FC236}">
              <a16:creationId xmlns:a16="http://schemas.microsoft.com/office/drawing/2014/main" id="{00000000-0008-0000-0E00-00001B030000}"/>
            </a:ext>
          </a:extLst>
        </xdr:cNvPr>
        <xdr:cNvSpPr txBox="1"/>
      </xdr:nvSpPr>
      <xdr:spPr>
        <a:xfrm>
          <a:off x="11354444" y="1763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34126</xdr:rowOff>
    </xdr:from>
    <xdr:ext cx="405111" cy="259045"/>
    <xdr:sp macro="" textlink="">
      <xdr:nvSpPr>
        <xdr:cNvPr id="796" name="n_1mainValue【公民館】&#10;有形固定資産減価償却率">
          <a:extLst>
            <a:ext uri="{FF2B5EF4-FFF2-40B4-BE49-F238E27FC236}">
              <a16:creationId xmlns:a16="http://schemas.microsoft.com/office/drawing/2014/main" id="{00000000-0008-0000-0E00-00001C030000}"/>
            </a:ext>
          </a:extLst>
        </xdr:cNvPr>
        <xdr:cNvSpPr txBox="1"/>
      </xdr:nvSpPr>
      <xdr:spPr>
        <a:xfrm>
          <a:off x="13742044" y="16950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150058</xdr:rowOff>
    </xdr:from>
    <xdr:ext cx="405111" cy="259045"/>
    <xdr:sp macro="" textlink="">
      <xdr:nvSpPr>
        <xdr:cNvPr id="797" name="n_2mainValue【公民館】&#10;有形固定資産減価償却率">
          <a:extLst>
            <a:ext uri="{FF2B5EF4-FFF2-40B4-BE49-F238E27FC236}">
              <a16:creationId xmlns:a16="http://schemas.microsoft.com/office/drawing/2014/main" id="{00000000-0008-0000-0E00-00001D030000}"/>
            </a:ext>
          </a:extLst>
        </xdr:cNvPr>
        <xdr:cNvSpPr txBox="1"/>
      </xdr:nvSpPr>
      <xdr:spPr>
        <a:xfrm>
          <a:off x="12960994" y="16895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798" name="n_3mainValue【公民館】&#10;有形固定資産減価償却率">
          <a:extLst>
            <a:ext uri="{FF2B5EF4-FFF2-40B4-BE49-F238E27FC236}">
              <a16:creationId xmlns:a16="http://schemas.microsoft.com/office/drawing/2014/main" id="{00000000-0008-0000-0E00-00001E030000}"/>
            </a:ext>
          </a:extLst>
        </xdr:cNvPr>
        <xdr:cNvSpPr txBox="1"/>
      </xdr:nvSpPr>
      <xdr:spPr>
        <a:xfrm>
          <a:off x="12167244" y="1683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56985</xdr:rowOff>
    </xdr:from>
    <xdr:ext cx="405111" cy="259045"/>
    <xdr:sp macro="" textlink="">
      <xdr:nvSpPr>
        <xdr:cNvPr id="799" name="n_4mainValue【公民館】&#10;有形固定資産減価償却率">
          <a:extLst>
            <a:ext uri="{FF2B5EF4-FFF2-40B4-BE49-F238E27FC236}">
              <a16:creationId xmlns:a16="http://schemas.microsoft.com/office/drawing/2014/main" id="{00000000-0008-0000-0E00-00001F030000}"/>
            </a:ext>
          </a:extLst>
        </xdr:cNvPr>
        <xdr:cNvSpPr txBox="1"/>
      </xdr:nvSpPr>
      <xdr:spPr>
        <a:xfrm>
          <a:off x="11354444" y="1680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00000000-0008-0000-0E00-000038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flipV="1">
          <a:off x="19951064" y="166507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26" name="【公民館】&#10;一人当たり面積最小値テキスト">
          <a:extLst>
            <a:ext uri="{FF2B5EF4-FFF2-40B4-BE49-F238E27FC236}">
              <a16:creationId xmlns:a16="http://schemas.microsoft.com/office/drawing/2014/main" id="{00000000-0008-0000-0E00-00003A030000}"/>
            </a:ext>
          </a:extLst>
        </xdr:cNvPr>
        <xdr:cNvSpPr txBox="1"/>
      </xdr:nvSpPr>
      <xdr:spPr>
        <a:xfrm>
          <a:off x="19989800" y="1813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9881850" y="181334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828" name="【公民館】&#10;一人当たり面積最大値テキスト">
          <a:extLst>
            <a:ext uri="{FF2B5EF4-FFF2-40B4-BE49-F238E27FC236}">
              <a16:creationId xmlns:a16="http://schemas.microsoft.com/office/drawing/2014/main" id="{00000000-0008-0000-0E00-00003C030000}"/>
            </a:ext>
          </a:extLst>
        </xdr:cNvPr>
        <xdr:cNvSpPr txBox="1"/>
      </xdr:nvSpPr>
      <xdr:spPr>
        <a:xfrm>
          <a:off x="19989800" y="164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19881850" y="16650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830" name="【公民館】&#10;一人当たり面積平均値テキスト">
          <a:extLst>
            <a:ext uri="{FF2B5EF4-FFF2-40B4-BE49-F238E27FC236}">
              <a16:creationId xmlns:a16="http://schemas.microsoft.com/office/drawing/2014/main" id="{00000000-0008-0000-0E00-00003E030000}"/>
            </a:ext>
          </a:extLst>
        </xdr:cNvPr>
        <xdr:cNvSpPr txBox="1"/>
      </xdr:nvSpPr>
      <xdr:spPr>
        <a:xfrm>
          <a:off x="19989800" y="17668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9900900" y="1768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19157950" y="176929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119562</xdr:rowOff>
    </xdr:from>
    <xdr:to>
      <xdr:col>107</xdr:col>
      <xdr:colOff>101600</xdr:colOff>
      <xdr:row>106</xdr:row>
      <xdr:rowOff>49712</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18345150" y="1755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834" name="フローチャート: 判断 833">
          <a:extLst>
            <a:ext uri="{FF2B5EF4-FFF2-40B4-BE49-F238E27FC236}">
              <a16:creationId xmlns:a16="http://schemas.microsoft.com/office/drawing/2014/main" id="{00000000-0008-0000-0E00-000042030000}"/>
            </a:ext>
          </a:extLst>
        </xdr:cNvPr>
        <xdr:cNvSpPr/>
      </xdr:nvSpPr>
      <xdr:spPr>
        <a:xfrm>
          <a:off x="17551400" y="175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138068</xdr:rowOff>
    </xdr:from>
    <xdr:to>
      <xdr:col>98</xdr:col>
      <xdr:colOff>38100</xdr:colOff>
      <xdr:row>106</xdr:row>
      <xdr:rowOff>68218</xdr:rowOff>
    </xdr:to>
    <xdr:sp macro="" textlink="">
      <xdr:nvSpPr>
        <xdr:cNvPr id="835" name="フローチャート: 判断 834">
          <a:extLst>
            <a:ext uri="{FF2B5EF4-FFF2-40B4-BE49-F238E27FC236}">
              <a16:creationId xmlns:a16="http://schemas.microsoft.com/office/drawing/2014/main" id="{00000000-0008-0000-0E00-000043030000}"/>
            </a:ext>
          </a:extLst>
        </xdr:cNvPr>
        <xdr:cNvSpPr/>
      </xdr:nvSpPr>
      <xdr:spPr>
        <a:xfrm>
          <a:off x="16757650" y="175688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95613</xdr:rowOff>
    </xdr:from>
    <xdr:to>
      <xdr:col>116</xdr:col>
      <xdr:colOff>114300</xdr:colOff>
      <xdr:row>102</xdr:row>
      <xdr:rowOff>25763</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19900900" y="1684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118490</xdr:rowOff>
    </xdr:from>
    <xdr:ext cx="469744" cy="259045"/>
    <xdr:sp macro="" textlink="">
      <xdr:nvSpPr>
        <xdr:cNvPr id="842" name="【公民館】&#10;一人当たり面積該当値テキスト">
          <a:extLst>
            <a:ext uri="{FF2B5EF4-FFF2-40B4-BE49-F238E27FC236}">
              <a16:creationId xmlns:a16="http://schemas.microsoft.com/office/drawing/2014/main" id="{00000000-0008-0000-0E00-00004A030000}"/>
            </a:ext>
          </a:extLst>
        </xdr:cNvPr>
        <xdr:cNvSpPr txBox="1"/>
      </xdr:nvSpPr>
      <xdr:spPr>
        <a:xfrm>
          <a:off x="19989800" y="1669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102144</xdr:rowOff>
    </xdr:from>
    <xdr:to>
      <xdr:col>112</xdr:col>
      <xdr:colOff>38100</xdr:colOff>
      <xdr:row>102</xdr:row>
      <xdr:rowOff>32294</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9157950" y="168470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146413</xdr:rowOff>
    </xdr:from>
    <xdr:to>
      <xdr:col>116</xdr:col>
      <xdr:colOff>63500</xdr:colOff>
      <xdr:row>101</xdr:row>
      <xdr:rowOff>152944</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flipV="1">
          <a:off x="19202400" y="16891363"/>
          <a:ext cx="7493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115207</xdr:rowOff>
    </xdr:from>
    <xdr:to>
      <xdr:col>107</xdr:col>
      <xdr:colOff>101600</xdr:colOff>
      <xdr:row>102</xdr:row>
      <xdr:rowOff>45357</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8345150" y="1686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152944</xdr:rowOff>
    </xdr:from>
    <xdr:to>
      <xdr:col>111</xdr:col>
      <xdr:colOff>177800</xdr:colOff>
      <xdr:row>101</xdr:row>
      <xdr:rowOff>166007</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flipV="1">
          <a:off x="18395950" y="16897894"/>
          <a:ext cx="8064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123916</xdr:rowOff>
    </xdr:from>
    <xdr:to>
      <xdr:col>102</xdr:col>
      <xdr:colOff>165100</xdr:colOff>
      <xdr:row>102</xdr:row>
      <xdr:rowOff>54066</xdr:rowOff>
    </xdr:to>
    <xdr:sp macro="" textlink="">
      <xdr:nvSpPr>
        <xdr:cNvPr id="847" name="楕円 846">
          <a:extLst>
            <a:ext uri="{FF2B5EF4-FFF2-40B4-BE49-F238E27FC236}">
              <a16:creationId xmlns:a16="http://schemas.microsoft.com/office/drawing/2014/main" id="{00000000-0008-0000-0E00-00004F030000}"/>
            </a:ext>
          </a:extLst>
        </xdr:cNvPr>
        <xdr:cNvSpPr/>
      </xdr:nvSpPr>
      <xdr:spPr>
        <a:xfrm>
          <a:off x="17551400" y="1686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166007</xdr:rowOff>
    </xdr:from>
    <xdr:to>
      <xdr:col>107</xdr:col>
      <xdr:colOff>50800</xdr:colOff>
      <xdr:row>102</xdr:row>
      <xdr:rowOff>3266</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flipV="1">
          <a:off x="17602200" y="16910957"/>
          <a:ext cx="79375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68943</xdr:rowOff>
    </xdr:from>
    <xdr:to>
      <xdr:col>98</xdr:col>
      <xdr:colOff>38100</xdr:colOff>
      <xdr:row>104</xdr:row>
      <xdr:rowOff>170543</xdr:rowOff>
    </xdr:to>
    <xdr:sp macro="" textlink="">
      <xdr:nvSpPr>
        <xdr:cNvPr id="849" name="楕円 848">
          <a:extLst>
            <a:ext uri="{FF2B5EF4-FFF2-40B4-BE49-F238E27FC236}">
              <a16:creationId xmlns:a16="http://schemas.microsoft.com/office/drawing/2014/main" id="{00000000-0008-0000-0E00-000051030000}"/>
            </a:ext>
          </a:extLst>
        </xdr:cNvPr>
        <xdr:cNvSpPr/>
      </xdr:nvSpPr>
      <xdr:spPr>
        <a:xfrm>
          <a:off x="16757650" y="173282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3266</xdr:rowOff>
    </xdr:from>
    <xdr:to>
      <xdr:col>102</xdr:col>
      <xdr:colOff>114300</xdr:colOff>
      <xdr:row>104</xdr:row>
      <xdr:rowOff>119743</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flipV="1">
          <a:off x="16802100" y="16919666"/>
          <a:ext cx="800100" cy="45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11991</xdr:rowOff>
    </xdr:from>
    <xdr:ext cx="469744" cy="259045"/>
    <xdr:sp macro="" textlink="">
      <xdr:nvSpPr>
        <xdr:cNvPr id="851" name="n_1aveValue【公民館】&#10;一人当たり面積">
          <a:extLst>
            <a:ext uri="{FF2B5EF4-FFF2-40B4-BE49-F238E27FC236}">
              <a16:creationId xmlns:a16="http://schemas.microsoft.com/office/drawing/2014/main" id="{00000000-0008-0000-0E00-000053030000}"/>
            </a:ext>
          </a:extLst>
        </xdr:cNvPr>
        <xdr:cNvSpPr txBox="1"/>
      </xdr:nvSpPr>
      <xdr:spPr>
        <a:xfrm>
          <a:off x="18980227" y="177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40839</xdr:rowOff>
    </xdr:from>
    <xdr:ext cx="469744" cy="259045"/>
    <xdr:sp macro="" textlink="">
      <xdr:nvSpPr>
        <xdr:cNvPr id="852" name="n_2aveValue【公民館】&#10;一人当たり面積">
          <a:extLst>
            <a:ext uri="{FF2B5EF4-FFF2-40B4-BE49-F238E27FC236}">
              <a16:creationId xmlns:a16="http://schemas.microsoft.com/office/drawing/2014/main" id="{00000000-0008-0000-0E00-000054030000}"/>
            </a:ext>
          </a:extLst>
        </xdr:cNvPr>
        <xdr:cNvSpPr txBox="1"/>
      </xdr:nvSpPr>
      <xdr:spPr>
        <a:xfrm>
          <a:off x="18180127" y="1764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853" name="n_3aveValue【公民館】&#10;一人当たり面積">
          <a:extLst>
            <a:ext uri="{FF2B5EF4-FFF2-40B4-BE49-F238E27FC236}">
              <a16:creationId xmlns:a16="http://schemas.microsoft.com/office/drawing/2014/main" id="{00000000-0008-0000-0E00-000055030000}"/>
            </a:ext>
          </a:extLst>
        </xdr:cNvPr>
        <xdr:cNvSpPr txBox="1"/>
      </xdr:nvSpPr>
      <xdr:spPr>
        <a:xfrm>
          <a:off x="17386377" y="1763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59345</xdr:rowOff>
    </xdr:from>
    <xdr:ext cx="469744" cy="259045"/>
    <xdr:sp macro="" textlink="">
      <xdr:nvSpPr>
        <xdr:cNvPr id="854" name="n_4aveValue【公民館】&#10;一人当たり面積">
          <a:extLst>
            <a:ext uri="{FF2B5EF4-FFF2-40B4-BE49-F238E27FC236}">
              <a16:creationId xmlns:a16="http://schemas.microsoft.com/office/drawing/2014/main" id="{00000000-0008-0000-0E00-000056030000}"/>
            </a:ext>
          </a:extLst>
        </xdr:cNvPr>
        <xdr:cNvSpPr txBox="1"/>
      </xdr:nvSpPr>
      <xdr:spPr>
        <a:xfrm>
          <a:off x="16592627" y="1766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48821</xdr:rowOff>
    </xdr:from>
    <xdr:ext cx="469744" cy="259045"/>
    <xdr:sp macro="" textlink="">
      <xdr:nvSpPr>
        <xdr:cNvPr id="855" name="n_1mainValue【公民館】&#10;一人当たり面積">
          <a:extLst>
            <a:ext uri="{FF2B5EF4-FFF2-40B4-BE49-F238E27FC236}">
              <a16:creationId xmlns:a16="http://schemas.microsoft.com/office/drawing/2014/main" id="{00000000-0008-0000-0E00-000057030000}"/>
            </a:ext>
          </a:extLst>
        </xdr:cNvPr>
        <xdr:cNvSpPr txBox="1"/>
      </xdr:nvSpPr>
      <xdr:spPr>
        <a:xfrm>
          <a:off x="18980227" y="1662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61884</xdr:rowOff>
    </xdr:from>
    <xdr:ext cx="469744" cy="259045"/>
    <xdr:sp macro="" textlink="">
      <xdr:nvSpPr>
        <xdr:cNvPr id="856" name="n_2mainValue【公民館】&#10;一人当たり面積">
          <a:extLst>
            <a:ext uri="{FF2B5EF4-FFF2-40B4-BE49-F238E27FC236}">
              <a16:creationId xmlns:a16="http://schemas.microsoft.com/office/drawing/2014/main" id="{00000000-0008-0000-0E00-000058030000}"/>
            </a:ext>
          </a:extLst>
        </xdr:cNvPr>
        <xdr:cNvSpPr txBox="1"/>
      </xdr:nvSpPr>
      <xdr:spPr>
        <a:xfrm>
          <a:off x="18180127" y="1663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70593</xdr:rowOff>
    </xdr:from>
    <xdr:ext cx="469744" cy="259045"/>
    <xdr:sp macro="" textlink="">
      <xdr:nvSpPr>
        <xdr:cNvPr id="857" name="n_3mainValue【公民館】&#10;一人当たり面積">
          <a:extLst>
            <a:ext uri="{FF2B5EF4-FFF2-40B4-BE49-F238E27FC236}">
              <a16:creationId xmlns:a16="http://schemas.microsoft.com/office/drawing/2014/main" id="{00000000-0008-0000-0E00-000059030000}"/>
            </a:ext>
          </a:extLst>
        </xdr:cNvPr>
        <xdr:cNvSpPr txBox="1"/>
      </xdr:nvSpPr>
      <xdr:spPr>
        <a:xfrm>
          <a:off x="17386377" y="1664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15620</xdr:rowOff>
    </xdr:from>
    <xdr:ext cx="469744" cy="259045"/>
    <xdr:sp macro="" textlink="">
      <xdr:nvSpPr>
        <xdr:cNvPr id="858" name="n_4mainValue【公民館】&#10;一人当たり面積">
          <a:extLst>
            <a:ext uri="{FF2B5EF4-FFF2-40B4-BE49-F238E27FC236}">
              <a16:creationId xmlns:a16="http://schemas.microsoft.com/office/drawing/2014/main" id="{00000000-0008-0000-0E00-00005A030000}"/>
            </a:ext>
          </a:extLst>
        </xdr:cNvPr>
        <xdr:cNvSpPr txBox="1"/>
      </xdr:nvSpPr>
      <xdr:spPr>
        <a:xfrm>
          <a:off x="16592627" y="1710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00000000-0008-0000-0E00-00005B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00000000-0008-0000-0E00-00005C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類似団体と比較して特に有形固定資産減価償却率が高くなっている施設は、学校施設、児童館である。</a:t>
          </a:r>
          <a:endParaRPr lang="ja-JP" altLang="ja-JP" sz="1400">
            <a:effectLst/>
          </a:endParaRPr>
        </a:p>
        <a:p>
          <a:r>
            <a:rPr kumimoji="1" lang="ja-JP" altLang="ja-JP" sz="1100">
              <a:solidFill>
                <a:schemeClr val="dk1"/>
              </a:solidFill>
              <a:effectLst/>
              <a:latin typeface="+mn-lt"/>
              <a:ea typeface="+mn-ea"/>
              <a:cs typeface="+mn-cs"/>
            </a:rPr>
            <a:t>　学校施設については、有形固定資産減価償却率が</a:t>
          </a:r>
          <a:r>
            <a:rPr kumimoji="1" lang="en-US" altLang="ja-JP" sz="1100">
              <a:solidFill>
                <a:schemeClr val="dk1"/>
              </a:solidFill>
              <a:effectLst/>
              <a:latin typeface="+mn-lt"/>
              <a:ea typeface="+mn-ea"/>
              <a:cs typeface="+mn-cs"/>
            </a:rPr>
            <a:t>90.5</a:t>
          </a:r>
          <a:r>
            <a:rPr kumimoji="1" lang="ja-JP" altLang="ja-JP" sz="1100">
              <a:solidFill>
                <a:schemeClr val="dk1"/>
              </a:solidFill>
              <a:effectLst/>
              <a:latin typeface="+mn-lt"/>
              <a:ea typeface="+mn-ea"/>
              <a:cs typeface="+mn-cs"/>
            </a:rPr>
            <a:t>％となっており、児童館の一部は耐用年数を経過しつつあるため有形固定資産減価償却率が高くなっている。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　大規模改修を行うなど、小学校を中心に老朽化対策に取り組んでいくこととしている。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6,666
6,644
139.42
6,570,319
6,286,714
268,335
3,453,999
5,963,043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177665" y="9302569"/>
          <a:ext cx="0" cy="140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21640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216400" y="9084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108450" y="93025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2164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1275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384550" y="101556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571750" y="1013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778000" y="100754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984250" y="100623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127500" y="10067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6367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216400" y="9918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110853</xdr:rowOff>
    </xdr:from>
    <xdr:to>
      <xdr:col>20</xdr:col>
      <xdr:colOff>38100</xdr:colOff>
      <xdr:row>61</xdr:row>
      <xdr:rowOff>41003</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384550" y="100232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161653</xdr:rowOff>
    </xdr:from>
    <xdr:to>
      <xdr:col>24</xdr:col>
      <xdr:colOff>63500</xdr:colOff>
      <xdr:row>61</xdr:row>
      <xdr:rowOff>34290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429000" y="10074003"/>
          <a:ext cx="7493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107587</xdr:rowOff>
    </xdr:from>
    <xdr:to>
      <xdr:col>15</xdr:col>
      <xdr:colOff>101600</xdr:colOff>
      <xdr:row>61</xdr:row>
      <xdr:rowOff>37737</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571750" y="100199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158387</xdr:rowOff>
    </xdr:from>
    <xdr:to>
      <xdr:col>19</xdr:col>
      <xdr:colOff>177800</xdr:colOff>
      <xdr:row>60</xdr:row>
      <xdr:rowOff>161653</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622550" y="10070737"/>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65133</xdr:rowOff>
    </xdr:from>
    <xdr:to>
      <xdr:col>10</xdr:col>
      <xdr:colOff>165100</xdr:colOff>
      <xdr:row>60</xdr:row>
      <xdr:rowOff>166733</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778000" y="99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115933</xdr:rowOff>
    </xdr:from>
    <xdr:to>
      <xdr:col>15</xdr:col>
      <xdr:colOff>50800</xdr:colOff>
      <xdr:row>60</xdr:row>
      <xdr:rowOff>158387</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1828800" y="10028283"/>
          <a:ext cx="79375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22678</xdr:rowOff>
    </xdr:from>
    <xdr:to>
      <xdr:col>6</xdr:col>
      <xdr:colOff>38100</xdr:colOff>
      <xdr:row>60</xdr:row>
      <xdr:rowOff>124278</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984250" y="99350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73478</xdr:rowOff>
    </xdr:from>
    <xdr:to>
      <xdr:col>10</xdr:col>
      <xdr:colOff>114300</xdr:colOff>
      <xdr:row>60</xdr:row>
      <xdr:rowOff>115933</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028700" y="9985828"/>
          <a:ext cx="8001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170923</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239144" y="10242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146430</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439044" y="10223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84381</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645294" y="1016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851544" y="10148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57530</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239144" y="9804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54264</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439044" y="980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11810</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645294" y="975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851544" y="972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F00-000082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9429115" y="9410827"/>
          <a:ext cx="0" cy="123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F00-000084000000}"/>
            </a:ext>
          </a:extLst>
        </xdr:cNvPr>
        <xdr:cNvSpPr txBox="1"/>
      </xdr:nvSpPr>
      <xdr:spPr>
        <a:xfrm>
          <a:off x="9467850"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9359900" y="10645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F00-000086000000}"/>
            </a:ext>
          </a:extLst>
        </xdr:cNvPr>
        <xdr:cNvSpPr txBox="1"/>
      </xdr:nvSpPr>
      <xdr:spPr>
        <a:xfrm>
          <a:off x="9467850" y="919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9359900" y="94108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119270</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F00-000088000000}"/>
            </a:ext>
          </a:extLst>
        </xdr:cNvPr>
        <xdr:cNvSpPr txBox="1"/>
      </xdr:nvSpPr>
      <xdr:spPr>
        <a:xfrm>
          <a:off x="9467850" y="1036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9398000" y="103833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8636000" y="103875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87884</xdr:rowOff>
    </xdr:from>
    <xdr:to>
      <xdr:col>46</xdr:col>
      <xdr:colOff>38100</xdr:colOff>
      <xdr:row>63</xdr:row>
      <xdr:rowOff>18034</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7842250" y="103304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75692</xdr:rowOff>
    </xdr:from>
    <xdr:to>
      <xdr:col>41</xdr:col>
      <xdr:colOff>101600</xdr:colOff>
      <xdr:row>63</xdr:row>
      <xdr:rowOff>5842</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7029450" y="103182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87503</xdr:rowOff>
    </xdr:from>
    <xdr:to>
      <xdr:col>36</xdr:col>
      <xdr:colOff>165100</xdr:colOff>
      <xdr:row>63</xdr:row>
      <xdr:rowOff>17653</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6235700" y="103300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147" name="楕円 146">
          <a:extLst>
            <a:ext uri="{FF2B5EF4-FFF2-40B4-BE49-F238E27FC236}">
              <a16:creationId xmlns:a16="http://schemas.microsoft.com/office/drawing/2014/main" id="{00000000-0008-0000-0F00-000093000000}"/>
            </a:ext>
          </a:extLst>
        </xdr:cNvPr>
        <xdr:cNvSpPr/>
      </xdr:nvSpPr>
      <xdr:spPr>
        <a:xfrm>
          <a:off x="9398000" y="103212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101617</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F00-000094000000}"/>
            </a:ext>
          </a:extLst>
        </xdr:cNvPr>
        <xdr:cNvSpPr txBox="1"/>
      </xdr:nvSpPr>
      <xdr:spPr>
        <a:xfrm>
          <a:off x="9467850"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80264</xdr:rowOff>
    </xdr:from>
    <xdr:to>
      <xdr:col>50</xdr:col>
      <xdr:colOff>165100</xdr:colOff>
      <xdr:row>63</xdr:row>
      <xdr:rowOff>10414</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8636000" y="103228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129540</xdr:rowOff>
    </xdr:from>
    <xdr:to>
      <xdr:col>55</xdr:col>
      <xdr:colOff>0</xdr:colOff>
      <xdr:row>62</xdr:row>
      <xdr:rowOff>131064</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flipV="1">
          <a:off x="8686800" y="10372090"/>
          <a:ext cx="7429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83312</xdr:rowOff>
    </xdr:from>
    <xdr:to>
      <xdr:col>46</xdr:col>
      <xdr:colOff>38100</xdr:colOff>
      <xdr:row>63</xdr:row>
      <xdr:rowOff>13462</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7842250" y="103258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131064</xdr:rowOff>
    </xdr:from>
    <xdr:to>
      <xdr:col>50</xdr:col>
      <xdr:colOff>114300</xdr:colOff>
      <xdr:row>62</xdr:row>
      <xdr:rowOff>134112</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7886700" y="10373614"/>
          <a:ext cx="8001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85217</xdr:rowOff>
    </xdr:from>
    <xdr:to>
      <xdr:col>41</xdr:col>
      <xdr:colOff>101600</xdr:colOff>
      <xdr:row>63</xdr:row>
      <xdr:rowOff>15367</xdr:rowOff>
    </xdr:to>
    <xdr:sp macro="" textlink="">
      <xdr:nvSpPr>
        <xdr:cNvPr id="153" name="楕円 152">
          <a:extLst>
            <a:ext uri="{FF2B5EF4-FFF2-40B4-BE49-F238E27FC236}">
              <a16:creationId xmlns:a16="http://schemas.microsoft.com/office/drawing/2014/main" id="{00000000-0008-0000-0F00-000099000000}"/>
            </a:ext>
          </a:extLst>
        </xdr:cNvPr>
        <xdr:cNvSpPr/>
      </xdr:nvSpPr>
      <xdr:spPr>
        <a:xfrm>
          <a:off x="7029450" y="103277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134112</xdr:rowOff>
    </xdr:from>
    <xdr:to>
      <xdr:col>45</xdr:col>
      <xdr:colOff>177800</xdr:colOff>
      <xdr:row>62</xdr:row>
      <xdr:rowOff>136017</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flipV="1">
          <a:off x="7080250" y="10376662"/>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89789</xdr:rowOff>
    </xdr:from>
    <xdr:to>
      <xdr:col>36</xdr:col>
      <xdr:colOff>165100</xdr:colOff>
      <xdr:row>63</xdr:row>
      <xdr:rowOff>19939</xdr:rowOff>
    </xdr:to>
    <xdr:sp macro="" textlink="">
      <xdr:nvSpPr>
        <xdr:cNvPr id="155" name="楕円 154">
          <a:extLst>
            <a:ext uri="{FF2B5EF4-FFF2-40B4-BE49-F238E27FC236}">
              <a16:creationId xmlns:a16="http://schemas.microsoft.com/office/drawing/2014/main" id="{00000000-0008-0000-0F00-00009B000000}"/>
            </a:ext>
          </a:extLst>
        </xdr:cNvPr>
        <xdr:cNvSpPr/>
      </xdr:nvSpPr>
      <xdr:spPr>
        <a:xfrm>
          <a:off x="6235700" y="103323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136017</xdr:rowOff>
    </xdr:from>
    <xdr:to>
      <xdr:col>41</xdr:col>
      <xdr:colOff>50800</xdr:colOff>
      <xdr:row>62</xdr:row>
      <xdr:rowOff>140589</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flipV="1">
          <a:off x="6286500" y="10378567"/>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66311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F00-00009D000000}"/>
            </a:ext>
          </a:extLst>
        </xdr:cNvPr>
        <xdr:cNvSpPr txBox="1"/>
      </xdr:nvSpPr>
      <xdr:spPr>
        <a:xfrm>
          <a:off x="8458277" y="1047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9161</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F00-00009E000000}"/>
            </a:ext>
          </a:extLst>
        </xdr:cNvPr>
        <xdr:cNvSpPr txBox="1"/>
      </xdr:nvSpPr>
      <xdr:spPr>
        <a:xfrm>
          <a:off x="7677227" y="1041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22369</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F00-00009F000000}"/>
            </a:ext>
          </a:extLst>
        </xdr:cNvPr>
        <xdr:cNvSpPr txBox="1"/>
      </xdr:nvSpPr>
      <xdr:spPr>
        <a:xfrm>
          <a:off x="6864427" y="1009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34180</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F00-0000A0000000}"/>
            </a:ext>
          </a:extLst>
        </xdr:cNvPr>
        <xdr:cNvSpPr txBox="1"/>
      </xdr:nvSpPr>
      <xdr:spPr>
        <a:xfrm>
          <a:off x="6070677" y="1011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26941</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F00-0000A1000000}"/>
            </a:ext>
          </a:extLst>
        </xdr:cNvPr>
        <xdr:cNvSpPr txBox="1"/>
      </xdr:nvSpPr>
      <xdr:spPr>
        <a:xfrm>
          <a:off x="8458277"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29989</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F00-0000A2000000}"/>
            </a:ext>
          </a:extLst>
        </xdr:cNvPr>
        <xdr:cNvSpPr txBox="1"/>
      </xdr:nvSpPr>
      <xdr:spPr>
        <a:xfrm>
          <a:off x="767722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6494</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F00-0000A3000000}"/>
            </a:ext>
          </a:extLst>
        </xdr:cNvPr>
        <xdr:cNvSpPr txBox="1"/>
      </xdr:nvSpPr>
      <xdr:spPr>
        <a:xfrm>
          <a:off x="6864427" y="1041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11066</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F00-0000A4000000}"/>
            </a:ext>
          </a:extLst>
        </xdr:cNvPr>
        <xdr:cNvSpPr txBox="1"/>
      </xdr:nvSpPr>
      <xdr:spPr>
        <a:xfrm>
          <a:off x="6070677" y="1041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6858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00000000-0008-0000-0F00-0000B000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00000000-0008-0000-0F00-0000B100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595630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00000000-0008-0000-0F00-0000BA00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00000000-0008-0000-0F00-0000BB00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00000000-0008-0000-0F00-0000BC00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00000000-0008-0000-0F00-0000CA00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a:extLst>
            <a:ext uri="{FF2B5EF4-FFF2-40B4-BE49-F238E27FC236}">
              <a16:creationId xmlns:a16="http://schemas.microsoft.com/office/drawing/2014/main" id="{00000000-0008-0000-0F00-0000CC00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flipV="1">
          <a:off x="4177665" y="16548736"/>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206" name="【市民会館】&#10;有形固定資産減価償却率最小値テキスト">
          <a:extLst>
            <a:ext uri="{FF2B5EF4-FFF2-40B4-BE49-F238E27FC236}">
              <a16:creationId xmlns:a16="http://schemas.microsoft.com/office/drawing/2014/main" id="{00000000-0008-0000-0F00-0000CE000000}"/>
            </a:ext>
          </a:extLst>
        </xdr:cNvPr>
        <xdr:cNvSpPr txBox="1"/>
      </xdr:nvSpPr>
      <xdr:spPr>
        <a:xfrm>
          <a:off x="4216400"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4108450" y="180155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208" name="【市民会館】&#10;有形固定資産減価償却率最大値テキスト">
          <a:extLst>
            <a:ext uri="{FF2B5EF4-FFF2-40B4-BE49-F238E27FC236}">
              <a16:creationId xmlns:a16="http://schemas.microsoft.com/office/drawing/2014/main" id="{00000000-0008-0000-0F00-0000D0000000}"/>
            </a:ext>
          </a:extLst>
        </xdr:cNvPr>
        <xdr:cNvSpPr txBox="1"/>
      </xdr:nvSpPr>
      <xdr:spPr>
        <a:xfrm>
          <a:off x="4216400" y="1632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4108450" y="16548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160672</xdr:rowOff>
    </xdr:from>
    <xdr:ext cx="405111" cy="259045"/>
    <xdr:sp macro="" textlink="">
      <xdr:nvSpPr>
        <xdr:cNvPr id="210" name="【市民会館】&#10;有形固定資産減価償却率平均値テキスト">
          <a:extLst>
            <a:ext uri="{FF2B5EF4-FFF2-40B4-BE49-F238E27FC236}">
              <a16:creationId xmlns:a16="http://schemas.microsoft.com/office/drawing/2014/main" id="{00000000-0008-0000-0F00-0000D2000000}"/>
            </a:ext>
          </a:extLst>
        </xdr:cNvPr>
        <xdr:cNvSpPr txBox="1"/>
      </xdr:nvSpPr>
      <xdr:spPr>
        <a:xfrm>
          <a:off x="4216400" y="17077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211" name="フローチャート: 判断 210">
          <a:extLst>
            <a:ext uri="{FF2B5EF4-FFF2-40B4-BE49-F238E27FC236}">
              <a16:creationId xmlns:a16="http://schemas.microsoft.com/office/drawing/2014/main" id="{00000000-0008-0000-0F00-0000D3000000}"/>
            </a:ext>
          </a:extLst>
        </xdr:cNvPr>
        <xdr:cNvSpPr/>
      </xdr:nvSpPr>
      <xdr:spPr>
        <a:xfrm>
          <a:off x="4127500" y="1722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212" name="フローチャート: 判断 211">
          <a:extLst>
            <a:ext uri="{FF2B5EF4-FFF2-40B4-BE49-F238E27FC236}">
              <a16:creationId xmlns:a16="http://schemas.microsoft.com/office/drawing/2014/main" id="{00000000-0008-0000-0F00-0000D4000000}"/>
            </a:ext>
          </a:extLst>
        </xdr:cNvPr>
        <xdr:cNvSpPr/>
      </xdr:nvSpPr>
      <xdr:spPr>
        <a:xfrm>
          <a:off x="3384550" y="17210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65405</xdr:rowOff>
    </xdr:from>
    <xdr:to>
      <xdr:col>15</xdr:col>
      <xdr:colOff>101600</xdr:colOff>
      <xdr:row>104</xdr:row>
      <xdr:rowOff>167005</xdr:rowOff>
    </xdr:to>
    <xdr:sp macro="" textlink="">
      <xdr:nvSpPr>
        <xdr:cNvPr id="213" name="フローチャート: 判断 212">
          <a:extLst>
            <a:ext uri="{FF2B5EF4-FFF2-40B4-BE49-F238E27FC236}">
              <a16:creationId xmlns:a16="http://schemas.microsoft.com/office/drawing/2014/main" id="{00000000-0008-0000-0F00-0000D5000000}"/>
            </a:ext>
          </a:extLst>
        </xdr:cNvPr>
        <xdr:cNvSpPr/>
      </xdr:nvSpPr>
      <xdr:spPr>
        <a:xfrm>
          <a:off x="2571750" y="1732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21589</xdr:rowOff>
    </xdr:from>
    <xdr:to>
      <xdr:col>10</xdr:col>
      <xdr:colOff>165100</xdr:colOff>
      <xdr:row>104</xdr:row>
      <xdr:rowOff>123189</xdr:rowOff>
    </xdr:to>
    <xdr:sp macro="" textlink="">
      <xdr:nvSpPr>
        <xdr:cNvPr id="214" name="フローチャート: 判断 213">
          <a:extLst>
            <a:ext uri="{FF2B5EF4-FFF2-40B4-BE49-F238E27FC236}">
              <a16:creationId xmlns:a16="http://schemas.microsoft.com/office/drawing/2014/main" id="{00000000-0008-0000-0F00-0000D6000000}"/>
            </a:ext>
          </a:extLst>
        </xdr:cNvPr>
        <xdr:cNvSpPr/>
      </xdr:nvSpPr>
      <xdr:spPr>
        <a:xfrm>
          <a:off x="1778000" y="1728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215" name="フローチャート: 判断 214">
          <a:extLst>
            <a:ext uri="{FF2B5EF4-FFF2-40B4-BE49-F238E27FC236}">
              <a16:creationId xmlns:a16="http://schemas.microsoft.com/office/drawing/2014/main" id="{00000000-0008-0000-0F00-0000D7000000}"/>
            </a:ext>
          </a:extLst>
        </xdr:cNvPr>
        <xdr:cNvSpPr/>
      </xdr:nvSpPr>
      <xdr:spPr>
        <a:xfrm>
          <a:off x="984250" y="17277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221" name="楕円 220">
          <a:extLst>
            <a:ext uri="{FF2B5EF4-FFF2-40B4-BE49-F238E27FC236}">
              <a16:creationId xmlns:a16="http://schemas.microsoft.com/office/drawing/2014/main" id="{00000000-0008-0000-0F00-0000DD000000}"/>
            </a:ext>
          </a:extLst>
        </xdr:cNvPr>
        <xdr:cNvSpPr/>
      </xdr:nvSpPr>
      <xdr:spPr>
        <a:xfrm>
          <a:off x="4127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60977</xdr:rowOff>
    </xdr:from>
    <xdr:ext cx="405111" cy="259045"/>
    <xdr:sp macro="" textlink="">
      <xdr:nvSpPr>
        <xdr:cNvPr id="222" name="【市民会館】&#10;有形固定資産減価償却率該当値テキスト">
          <a:extLst>
            <a:ext uri="{FF2B5EF4-FFF2-40B4-BE49-F238E27FC236}">
              <a16:creationId xmlns:a16="http://schemas.microsoft.com/office/drawing/2014/main" id="{00000000-0008-0000-0F00-0000DE000000}"/>
            </a:ext>
          </a:extLst>
        </xdr:cNvPr>
        <xdr:cNvSpPr txBox="1"/>
      </xdr:nvSpPr>
      <xdr:spPr>
        <a:xfrm>
          <a:off x="4216400" y="1732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46355</xdr:rowOff>
    </xdr:from>
    <xdr:to>
      <xdr:col>20</xdr:col>
      <xdr:colOff>38100</xdr:colOff>
      <xdr:row>104</xdr:row>
      <xdr:rowOff>147955</xdr:rowOff>
    </xdr:to>
    <xdr:sp macro="" textlink="">
      <xdr:nvSpPr>
        <xdr:cNvPr id="223" name="楕円 222">
          <a:extLst>
            <a:ext uri="{FF2B5EF4-FFF2-40B4-BE49-F238E27FC236}">
              <a16:creationId xmlns:a16="http://schemas.microsoft.com/office/drawing/2014/main" id="{00000000-0008-0000-0F00-0000DF000000}"/>
            </a:ext>
          </a:extLst>
        </xdr:cNvPr>
        <xdr:cNvSpPr/>
      </xdr:nvSpPr>
      <xdr:spPr>
        <a:xfrm>
          <a:off x="3384550" y="173056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97155</xdr:rowOff>
    </xdr:from>
    <xdr:to>
      <xdr:col>24</xdr:col>
      <xdr:colOff>63500</xdr:colOff>
      <xdr:row>104</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3429000" y="17356455"/>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13970</xdr:rowOff>
    </xdr:from>
    <xdr:to>
      <xdr:col>15</xdr:col>
      <xdr:colOff>101600</xdr:colOff>
      <xdr:row>104</xdr:row>
      <xdr:rowOff>115570</xdr:rowOff>
    </xdr:to>
    <xdr:sp macro="" textlink="">
      <xdr:nvSpPr>
        <xdr:cNvPr id="225" name="楕円 224">
          <a:extLst>
            <a:ext uri="{FF2B5EF4-FFF2-40B4-BE49-F238E27FC236}">
              <a16:creationId xmlns:a16="http://schemas.microsoft.com/office/drawing/2014/main" id="{00000000-0008-0000-0F00-0000E1000000}"/>
            </a:ext>
          </a:extLst>
        </xdr:cNvPr>
        <xdr:cNvSpPr/>
      </xdr:nvSpPr>
      <xdr:spPr>
        <a:xfrm>
          <a:off x="257175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64770</xdr:rowOff>
    </xdr:from>
    <xdr:to>
      <xdr:col>19</xdr:col>
      <xdr:colOff>177800</xdr:colOff>
      <xdr:row>104</xdr:row>
      <xdr:rowOff>97155</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2622550" y="17324070"/>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227" name="楕円 226">
          <a:extLst>
            <a:ext uri="{FF2B5EF4-FFF2-40B4-BE49-F238E27FC236}">
              <a16:creationId xmlns:a16="http://schemas.microsoft.com/office/drawing/2014/main" id="{00000000-0008-0000-0F00-0000E3000000}"/>
            </a:ext>
          </a:extLst>
        </xdr:cNvPr>
        <xdr:cNvSpPr/>
      </xdr:nvSpPr>
      <xdr:spPr>
        <a:xfrm>
          <a:off x="177800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22861</xdr:rowOff>
    </xdr:from>
    <xdr:to>
      <xdr:col>15</xdr:col>
      <xdr:colOff>50800</xdr:colOff>
      <xdr:row>104</xdr:row>
      <xdr:rowOff>64770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1828800" y="17282161"/>
          <a:ext cx="7937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101600</xdr:rowOff>
    </xdr:from>
    <xdr:to>
      <xdr:col>6</xdr:col>
      <xdr:colOff>38100</xdr:colOff>
      <xdr:row>104</xdr:row>
      <xdr:rowOff>31750</xdr:rowOff>
    </xdr:to>
    <xdr:sp macro="" textlink="">
      <xdr:nvSpPr>
        <xdr:cNvPr id="229" name="楕円 228">
          <a:extLst>
            <a:ext uri="{FF2B5EF4-FFF2-40B4-BE49-F238E27FC236}">
              <a16:creationId xmlns:a16="http://schemas.microsoft.com/office/drawing/2014/main" id="{00000000-0008-0000-0F00-0000E5000000}"/>
            </a:ext>
          </a:extLst>
        </xdr:cNvPr>
        <xdr:cNvSpPr/>
      </xdr:nvSpPr>
      <xdr:spPr>
        <a:xfrm>
          <a:off x="984250" y="17189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152400</xdr:rowOff>
    </xdr:from>
    <xdr:to>
      <xdr:col>10</xdr:col>
      <xdr:colOff>114300</xdr:colOff>
      <xdr:row>104</xdr:row>
      <xdr:rowOff>22861</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28700" y="17240250"/>
          <a:ext cx="8001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69232</xdr:rowOff>
    </xdr:from>
    <xdr:ext cx="405111" cy="259045"/>
    <xdr:sp macro="" textlink="">
      <xdr:nvSpPr>
        <xdr:cNvPr id="231" name="n_1aveValue【市民会館】&#10;有形固定資産減価償却率">
          <a:extLst>
            <a:ext uri="{FF2B5EF4-FFF2-40B4-BE49-F238E27FC236}">
              <a16:creationId xmlns:a16="http://schemas.microsoft.com/office/drawing/2014/main" id="{00000000-0008-0000-0F00-0000E7000000}"/>
            </a:ext>
          </a:extLst>
        </xdr:cNvPr>
        <xdr:cNvSpPr txBox="1"/>
      </xdr:nvSpPr>
      <xdr:spPr>
        <a:xfrm>
          <a:off x="3239144" y="1698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158132</xdr:rowOff>
    </xdr:from>
    <xdr:ext cx="405111" cy="259045"/>
    <xdr:sp macro="" textlink="">
      <xdr:nvSpPr>
        <xdr:cNvPr id="232" name="n_2aveValue【市民会館】&#10;有形固定資産減価償却率">
          <a:extLst>
            <a:ext uri="{FF2B5EF4-FFF2-40B4-BE49-F238E27FC236}">
              <a16:creationId xmlns:a16="http://schemas.microsoft.com/office/drawing/2014/main" id="{00000000-0008-0000-0F00-0000E8000000}"/>
            </a:ext>
          </a:extLst>
        </xdr:cNvPr>
        <xdr:cNvSpPr txBox="1"/>
      </xdr:nvSpPr>
      <xdr:spPr>
        <a:xfrm>
          <a:off x="2439044" y="1741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114316</xdr:rowOff>
    </xdr:from>
    <xdr:ext cx="405111" cy="259045"/>
    <xdr:sp macro="" textlink="">
      <xdr:nvSpPr>
        <xdr:cNvPr id="233" name="n_3aveValue【市民会館】&#10;有形固定資産減価償却率">
          <a:extLst>
            <a:ext uri="{FF2B5EF4-FFF2-40B4-BE49-F238E27FC236}">
              <a16:creationId xmlns:a16="http://schemas.microsoft.com/office/drawing/2014/main" id="{00000000-0008-0000-0F00-0000E9000000}"/>
            </a:ext>
          </a:extLst>
        </xdr:cNvPr>
        <xdr:cNvSpPr txBox="1"/>
      </xdr:nvSpPr>
      <xdr:spPr>
        <a:xfrm>
          <a:off x="1645294" y="1737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110507</xdr:rowOff>
    </xdr:from>
    <xdr:ext cx="405111" cy="259045"/>
    <xdr:sp macro="" textlink="">
      <xdr:nvSpPr>
        <xdr:cNvPr id="234" name="n_4aveValue【市民会館】&#10;有形固定資産減価償却率">
          <a:extLst>
            <a:ext uri="{FF2B5EF4-FFF2-40B4-BE49-F238E27FC236}">
              <a16:creationId xmlns:a16="http://schemas.microsoft.com/office/drawing/2014/main" id="{00000000-0008-0000-0F00-0000EA000000}"/>
            </a:ext>
          </a:extLst>
        </xdr:cNvPr>
        <xdr:cNvSpPr txBox="1"/>
      </xdr:nvSpPr>
      <xdr:spPr>
        <a:xfrm>
          <a:off x="851544" y="1736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139082</xdr:rowOff>
    </xdr:from>
    <xdr:ext cx="405111" cy="259045"/>
    <xdr:sp macro="" textlink="">
      <xdr:nvSpPr>
        <xdr:cNvPr id="235" name="n_1mainValue【市民会館】&#10;有形固定資産減価償却率">
          <a:extLst>
            <a:ext uri="{FF2B5EF4-FFF2-40B4-BE49-F238E27FC236}">
              <a16:creationId xmlns:a16="http://schemas.microsoft.com/office/drawing/2014/main" id="{00000000-0008-0000-0F00-0000EB000000}"/>
            </a:ext>
          </a:extLst>
        </xdr:cNvPr>
        <xdr:cNvSpPr txBox="1"/>
      </xdr:nvSpPr>
      <xdr:spPr>
        <a:xfrm>
          <a:off x="3239144" y="1739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132097</xdr:rowOff>
    </xdr:from>
    <xdr:ext cx="405111" cy="259045"/>
    <xdr:sp macro="" textlink="">
      <xdr:nvSpPr>
        <xdr:cNvPr id="236" name="n_2mainValue【市民会館】&#10;有形固定資産減価償却率">
          <a:extLst>
            <a:ext uri="{FF2B5EF4-FFF2-40B4-BE49-F238E27FC236}">
              <a16:creationId xmlns:a16="http://schemas.microsoft.com/office/drawing/2014/main" id="{00000000-0008-0000-0F00-0000EC000000}"/>
            </a:ext>
          </a:extLst>
        </xdr:cNvPr>
        <xdr:cNvSpPr txBox="1"/>
      </xdr:nvSpPr>
      <xdr:spPr>
        <a:xfrm>
          <a:off x="24390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90188</xdr:rowOff>
    </xdr:from>
    <xdr:ext cx="405111" cy="259045"/>
    <xdr:sp macro="" textlink="">
      <xdr:nvSpPr>
        <xdr:cNvPr id="237" name="n_3mainValue【市民会館】&#10;有形固定資産減価償却率">
          <a:extLst>
            <a:ext uri="{FF2B5EF4-FFF2-40B4-BE49-F238E27FC236}">
              <a16:creationId xmlns:a16="http://schemas.microsoft.com/office/drawing/2014/main" id="{00000000-0008-0000-0F00-0000ED000000}"/>
            </a:ext>
          </a:extLst>
        </xdr:cNvPr>
        <xdr:cNvSpPr txBox="1"/>
      </xdr:nvSpPr>
      <xdr:spPr>
        <a:xfrm>
          <a:off x="1645294" y="1700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48277</xdr:rowOff>
    </xdr:from>
    <xdr:ext cx="405111" cy="259045"/>
    <xdr:sp macro="" textlink="">
      <xdr:nvSpPr>
        <xdr:cNvPr id="238" name="n_4mainValue【市民会館】&#10;有形固定資産減価償却率">
          <a:extLst>
            <a:ext uri="{FF2B5EF4-FFF2-40B4-BE49-F238E27FC236}">
              <a16:creationId xmlns:a16="http://schemas.microsoft.com/office/drawing/2014/main" id="{00000000-0008-0000-0F00-0000EE000000}"/>
            </a:ext>
          </a:extLst>
        </xdr:cNvPr>
        <xdr:cNvSpPr txBox="1"/>
      </xdr:nvSpPr>
      <xdr:spPr>
        <a:xfrm>
          <a:off x="851544" y="1696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a:extLst>
            <a:ext uri="{FF2B5EF4-FFF2-40B4-BE49-F238E27FC236}">
              <a16:creationId xmlns:a16="http://schemas.microsoft.com/office/drawing/2014/main" id="{00000000-0008-0000-0F00-0000EF00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a:extLst>
            <a:ext uri="{FF2B5EF4-FFF2-40B4-BE49-F238E27FC236}">
              <a16:creationId xmlns:a16="http://schemas.microsoft.com/office/drawing/2014/main" id="{00000000-0008-0000-0F00-0000F000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a:extLst>
            <a:ext uri="{FF2B5EF4-FFF2-40B4-BE49-F238E27FC236}">
              <a16:creationId xmlns:a16="http://schemas.microsoft.com/office/drawing/2014/main" id="{00000000-0008-0000-0F00-0000F100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a:extLst>
            <a:ext uri="{FF2B5EF4-FFF2-40B4-BE49-F238E27FC236}">
              <a16:creationId xmlns:a16="http://schemas.microsoft.com/office/drawing/2014/main" id="{00000000-0008-0000-0F00-0000F200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a:extLst>
            <a:ext uri="{FF2B5EF4-FFF2-40B4-BE49-F238E27FC236}">
              <a16:creationId xmlns:a16="http://schemas.microsoft.com/office/drawing/2014/main" id="{00000000-0008-0000-0F00-0000F300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a:extLst>
            <a:ext uri="{FF2B5EF4-FFF2-40B4-BE49-F238E27FC236}">
              <a16:creationId xmlns:a16="http://schemas.microsoft.com/office/drawing/2014/main" id="{00000000-0008-0000-0F00-0000F400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a:extLst>
            <a:ext uri="{FF2B5EF4-FFF2-40B4-BE49-F238E27FC236}">
              <a16:creationId xmlns:a16="http://schemas.microsoft.com/office/drawing/2014/main" id="{00000000-0008-0000-0F00-0000F500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a:extLst>
            <a:ext uri="{FF2B5EF4-FFF2-40B4-BE49-F238E27FC236}">
              <a16:creationId xmlns:a16="http://schemas.microsoft.com/office/drawing/2014/main" id="{00000000-0008-0000-0F00-0000F600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1" name="【市民会館】&#10;一人当たり面積グラフ枠">
          <a:extLst>
            <a:ext uri="{FF2B5EF4-FFF2-40B4-BE49-F238E27FC236}">
              <a16:creationId xmlns:a16="http://schemas.microsoft.com/office/drawing/2014/main" id="{00000000-0008-0000-0F00-000005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flipV="1">
          <a:off x="9429115" y="16563594"/>
          <a:ext cx="0"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263" name="【市民会館】&#10;一人当たり面積最小値テキスト">
          <a:extLst>
            <a:ext uri="{FF2B5EF4-FFF2-40B4-BE49-F238E27FC236}">
              <a16:creationId xmlns:a16="http://schemas.microsoft.com/office/drawing/2014/main" id="{00000000-0008-0000-0F00-000007010000}"/>
            </a:ext>
          </a:extLst>
        </xdr:cNvPr>
        <xdr:cNvSpPr txBox="1"/>
      </xdr:nvSpPr>
      <xdr:spPr>
        <a:xfrm>
          <a:off x="9467850" y="1806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9359900" y="180624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265" name="【市民会館】&#10;一人当たり面積最大値テキスト">
          <a:extLst>
            <a:ext uri="{FF2B5EF4-FFF2-40B4-BE49-F238E27FC236}">
              <a16:creationId xmlns:a16="http://schemas.microsoft.com/office/drawing/2014/main" id="{00000000-0008-0000-0F00-000009010000}"/>
            </a:ext>
          </a:extLst>
        </xdr:cNvPr>
        <xdr:cNvSpPr txBox="1"/>
      </xdr:nvSpPr>
      <xdr:spPr>
        <a:xfrm>
          <a:off x="9467850" y="1633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9359900" y="16563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267" name="【市民会館】&#10;一人当たり面積平均値テキスト">
          <a:extLst>
            <a:ext uri="{FF2B5EF4-FFF2-40B4-BE49-F238E27FC236}">
              <a16:creationId xmlns:a16="http://schemas.microsoft.com/office/drawing/2014/main" id="{00000000-0008-0000-0F00-00000B010000}"/>
            </a:ext>
          </a:extLst>
        </xdr:cNvPr>
        <xdr:cNvSpPr txBox="1"/>
      </xdr:nvSpPr>
      <xdr:spPr>
        <a:xfrm>
          <a:off x="9467850" y="17549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268" name="フローチャート: 判断 267">
          <a:extLst>
            <a:ext uri="{FF2B5EF4-FFF2-40B4-BE49-F238E27FC236}">
              <a16:creationId xmlns:a16="http://schemas.microsoft.com/office/drawing/2014/main" id="{00000000-0008-0000-0F00-00000C010000}"/>
            </a:ext>
          </a:extLst>
        </xdr:cNvPr>
        <xdr:cNvSpPr/>
      </xdr:nvSpPr>
      <xdr:spPr>
        <a:xfrm>
          <a:off x="9398000" y="176984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269" name="フローチャート: 判断 268">
          <a:extLst>
            <a:ext uri="{FF2B5EF4-FFF2-40B4-BE49-F238E27FC236}">
              <a16:creationId xmlns:a16="http://schemas.microsoft.com/office/drawing/2014/main" id="{00000000-0008-0000-0F00-00000D010000}"/>
            </a:ext>
          </a:extLst>
        </xdr:cNvPr>
        <xdr:cNvSpPr/>
      </xdr:nvSpPr>
      <xdr:spPr>
        <a:xfrm>
          <a:off x="8636000" y="176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111506</xdr:rowOff>
    </xdr:from>
    <xdr:to>
      <xdr:col>46</xdr:col>
      <xdr:colOff>38100</xdr:colOff>
      <xdr:row>107</xdr:row>
      <xdr:rowOff>41656</xdr:rowOff>
    </xdr:to>
    <xdr:sp macro="" textlink="">
      <xdr:nvSpPr>
        <xdr:cNvPr id="270" name="フローチャート: 判断 269">
          <a:extLst>
            <a:ext uri="{FF2B5EF4-FFF2-40B4-BE49-F238E27FC236}">
              <a16:creationId xmlns:a16="http://schemas.microsoft.com/office/drawing/2014/main" id="{00000000-0008-0000-0F00-00000E010000}"/>
            </a:ext>
          </a:extLst>
        </xdr:cNvPr>
        <xdr:cNvSpPr/>
      </xdr:nvSpPr>
      <xdr:spPr>
        <a:xfrm>
          <a:off x="7842250" y="177137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271" name="フローチャート: 判断 270">
          <a:extLst>
            <a:ext uri="{FF2B5EF4-FFF2-40B4-BE49-F238E27FC236}">
              <a16:creationId xmlns:a16="http://schemas.microsoft.com/office/drawing/2014/main" id="{00000000-0008-0000-0F00-00000F010000}"/>
            </a:ext>
          </a:extLst>
        </xdr:cNvPr>
        <xdr:cNvSpPr/>
      </xdr:nvSpPr>
      <xdr:spPr>
        <a:xfrm>
          <a:off x="702945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167132</xdr:rowOff>
    </xdr:from>
    <xdr:to>
      <xdr:col>36</xdr:col>
      <xdr:colOff>165100</xdr:colOff>
      <xdr:row>107</xdr:row>
      <xdr:rowOff>97282</xdr:rowOff>
    </xdr:to>
    <xdr:sp macro="" textlink="">
      <xdr:nvSpPr>
        <xdr:cNvPr id="272" name="フローチャート: 判断 271">
          <a:extLst>
            <a:ext uri="{FF2B5EF4-FFF2-40B4-BE49-F238E27FC236}">
              <a16:creationId xmlns:a16="http://schemas.microsoft.com/office/drawing/2014/main" id="{00000000-0008-0000-0F00-000010010000}"/>
            </a:ext>
          </a:extLst>
        </xdr:cNvPr>
        <xdr:cNvSpPr/>
      </xdr:nvSpPr>
      <xdr:spPr>
        <a:xfrm>
          <a:off x="62357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116078</xdr:rowOff>
    </xdr:from>
    <xdr:to>
      <xdr:col>55</xdr:col>
      <xdr:colOff>50800</xdr:colOff>
      <xdr:row>107</xdr:row>
      <xdr:rowOff>46228</xdr:rowOff>
    </xdr:to>
    <xdr:sp macro="" textlink="">
      <xdr:nvSpPr>
        <xdr:cNvPr id="278" name="楕円 277">
          <a:extLst>
            <a:ext uri="{FF2B5EF4-FFF2-40B4-BE49-F238E27FC236}">
              <a16:creationId xmlns:a16="http://schemas.microsoft.com/office/drawing/2014/main" id="{00000000-0008-0000-0F00-000016010000}"/>
            </a:ext>
          </a:extLst>
        </xdr:cNvPr>
        <xdr:cNvSpPr/>
      </xdr:nvSpPr>
      <xdr:spPr>
        <a:xfrm>
          <a:off x="9398000" y="177182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94505</xdr:rowOff>
    </xdr:from>
    <xdr:ext cx="469744" cy="259045"/>
    <xdr:sp macro="" textlink="">
      <xdr:nvSpPr>
        <xdr:cNvPr id="279" name="【市民会館】&#10;一人当たり面積該当値テキスト">
          <a:extLst>
            <a:ext uri="{FF2B5EF4-FFF2-40B4-BE49-F238E27FC236}">
              <a16:creationId xmlns:a16="http://schemas.microsoft.com/office/drawing/2014/main" id="{00000000-0008-0000-0F00-000017010000}"/>
            </a:ext>
          </a:extLst>
        </xdr:cNvPr>
        <xdr:cNvSpPr txBox="1"/>
      </xdr:nvSpPr>
      <xdr:spPr>
        <a:xfrm>
          <a:off x="9467850" y="1769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118363</xdr:rowOff>
    </xdr:from>
    <xdr:to>
      <xdr:col>50</xdr:col>
      <xdr:colOff>165100</xdr:colOff>
      <xdr:row>107</xdr:row>
      <xdr:rowOff>48513</xdr:rowOff>
    </xdr:to>
    <xdr:sp macro="" textlink="">
      <xdr:nvSpPr>
        <xdr:cNvPr id="280" name="楕円 279">
          <a:extLst>
            <a:ext uri="{FF2B5EF4-FFF2-40B4-BE49-F238E27FC236}">
              <a16:creationId xmlns:a16="http://schemas.microsoft.com/office/drawing/2014/main" id="{00000000-0008-0000-0F00-000018010000}"/>
            </a:ext>
          </a:extLst>
        </xdr:cNvPr>
        <xdr:cNvSpPr/>
      </xdr:nvSpPr>
      <xdr:spPr>
        <a:xfrm>
          <a:off x="8636000" y="1772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166878</xdr:rowOff>
    </xdr:from>
    <xdr:to>
      <xdr:col>55</xdr:col>
      <xdr:colOff>0</xdr:colOff>
      <xdr:row>106</xdr:row>
      <xdr:rowOff>169163</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flipV="1">
          <a:off x="8686800" y="17769078"/>
          <a:ext cx="7429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121413</xdr:rowOff>
    </xdr:from>
    <xdr:to>
      <xdr:col>46</xdr:col>
      <xdr:colOff>38100</xdr:colOff>
      <xdr:row>107</xdr:row>
      <xdr:rowOff>51563</xdr:rowOff>
    </xdr:to>
    <xdr:sp macro="" textlink="">
      <xdr:nvSpPr>
        <xdr:cNvPr id="282" name="楕円 281">
          <a:extLst>
            <a:ext uri="{FF2B5EF4-FFF2-40B4-BE49-F238E27FC236}">
              <a16:creationId xmlns:a16="http://schemas.microsoft.com/office/drawing/2014/main" id="{00000000-0008-0000-0F00-00001A010000}"/>
            </a:ext>
          </a:extLst>
        </xdr:cNvPr>
        <xdr:cNvSpPr/>
      </xdr:nvSpPr>
      <xdr:spPr>
        <a:xfrm>
          <a:off x="7842250" y="177236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169163</xdr:rowOff>
    </xdr:from>
    <xdr:to>
      <xdr:col>50</xdr:col>
      <xdr:colOff>114300</xdr:colOff>
      <xdr:row>107</xdr:row>
      <xdr:rowOff>763</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flipV="1">
          <a:off x="7886700" y="17771363"/>
          <a:ext cx="8001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123698</xdr:rowOff>
    </xdr:from>
    <xdr:to>
      <xdr:col>41</xdr:col>
      <xdr:colOff>101600</xdr:colOff>
      <xdr:row>107</xdr:row>
      <xdr:rowOff>53848</xdr:rowOff>
    </xdr:to>
    <xdr:sp macro="" textlink="">
      <xdr:nvSpPr>
        <xdr:cNvPr id="284" name="楕円 283">
          <a:extLst>
            <a:ext uri="{FF2B5EF4-FFF2-40B4-BE49-F238E27FC236}">
              <a16:creationId xmlns:a16="http://schemas.microsoft.com/office/drawing/2014/main" id="{00000000-0008-0000-0F00-00001C010000}"/>
            </a:ext>
          </a:extLst>
        </xdr:cNvPr>
        <xdr:cNvSpPr/>
      </xdr:nvSpPr>
      <xdr:spPr>
        <a:xfrm>
          <a:off x="7029450" y="177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763</xdr:rowOff>
    </xdr:from>
    <xdr:to>
      <xdr:col>45</xdr:col>
      <xdr:colOff>177800</xdr:colOff>
      <xdr:row>107</xdr:row>
      <xdr:rowOff>3048</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flipV="1">
          <a:off x="7080250" y="17774413"/>
          <a:ext cx="8064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128270</xdr:rowOff>
    </xdr:from>
    <xdr:to>
      <xdr:col>36</xdr:col>
      <xdr:colOff>165100</xdr:colOff>
      <xdr:row>107</xdr:row>
      <xdr:rowOff>58420</xdr:rowOff>
    </xdr:to>
    <xdr:sp macro="" textlink="">
      <xdr:nvSpPr>
        <xdr:cNvPr id="286" name="楕円 285">
          <a:extLst>
            <a:ext uri="{FF2B5EF4-FFF2-40B4-BE49-F238E27FC236}">
              <a16:creationId xmlns:a16="http://schemas.microsoft.com/office/drawing/2014/main" id="{00000000-0008-0000-0F00-00001E010000}"/>
            </a:ext>
          </a:extLst>
        </xdr:cNvPr>
        <xdr:cNvSpPr/>
      </xdr:nvSpPr>
      <xdr:spPr>
        <a:xfrm>
          <a:off x="62357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3048</xdr:rowOff>
    </xdr:from>
    <xdr:to>
      <xdr:col>41</xdr:col>
      <xdr:colOff>50800</xdr:colOff>
      <xdr:row>107</xdr:row>
      <xdr:rowOff>7620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6286500" y="17776698"/>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39895</xdr:rowOff>
    </xdr:from>
    <xdr:ext cx="469744" cy="259045"/>
    <xdr:sp macro="" textlink="">
      <xdr:nvSpPr>
        <xdr:cNvPr id="288" name="n_1aveValue【市民会館】&#10;一人当たり面積">
          <a:extLst>
            <a:ext uri="{FF2B5EF4-FFF2-40B4-BE49-F238E27FC236}">
              <a16:creationId xmlns:a16="http://schemas.microsoft.com/office/drawing/2014/main" id="{00000000-0008-0000-0F00-000020010000}"/>
            </a:ext>
          </a:extLst>
        </xdr:cNvPr>
        <xdr:cNvSpPr txBox="1"/>
      </xdr:nvSpPr>
      <xdr:spPr>
        <a:xfrm>
          <a:off x="8458277" y="174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58183</xdr:rowOff>
    </xdr:from>
    <xdr:ext cx="469744" cy="259045"/>
    <xdr:sp macro="" textlink="">
      <xdr:nvSpPr>
        <xdr:cNvPr id="289" name="n_2aveValue【市民会館】&#10;一人当たり面積">
          <a:extLst>
            <a:ext uri="{FF2B5EF4-FFF2-40B4-BE49-F238E27FC236}">
              <a16:creationId xmlns:a16="http://schemas.microsoft.com/office/drawing/2014/main" id="{00000000-0008-0000-0F00-000021010000}"/>
            </a:ext>
          </a:extLst>
        </xdr:cNvPr>
        <xdr:cNvSpPr txBox="1"/>
      </xdr:nvSpPr>
      <xdr:spPr>
        <a:xfrm>
          <a:off x="7677227" y="1748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290" name="n_3aveValue【市民会館】&#10;一人当たり面積">
          <a:extLst>
            <a:ext uri="{FF2B5EF4-FFF2-40B4-BE49-F238E27FC236}">
              <a16:creationId xmlns:a16="http://schemas.microsoft.com/office/drawing/2014/main" id="{00000000-0008-0000-0F00-000022010000}"/>
            </a:ext>
          </a:extLst>
        </xdr:cNvPr>
        <xdr:cNvSpPr txBox="1"/>
      </xdr:nvSpPr>
      <xdr:spPr>
        <a:xfrm>
          <a:off x="6864427" y="1746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88409</xdr:rowOff>
    </xdr:from>
    <xdr:ext cx="469744" cy="259045"/>
    <xdr:sp macro="" textlink="">
      <xdr:nvSpPr>
        <xdr:cNvPr id="291" name="n_4aveValue【市民会館】&#10;一人当たり面積">
          <a:extLst>
            <a:ext uri="{FF2B5EF4-FFF2-40B4-BE49-F238E27FC236}">
              <a16:creationId xmlns:a16="http://schemas.microsoft.com/office/drawing/2014/main" id="{00000000-0008-0000-0F00-000023010000}"/>
            </a:ext>
          </a:extLst>
        </xdr:cNvPr>
        <xdr:cNvSpPr txBox="1"/>
      </xdr:nvSpPr>
      <xdr:spPr>
        <a:xfrm>
          <a:off x="6070677" y="1786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39640</xdr:rowOff>
    </xdr:from>
    <xdr:ext cx="469744" cy="259045"/>
    <xdr:sp macro="" textlink="">
      <xdr:nvSpPr>
        <xdr:cNvPr id="292" name="n_1mainValue【市民会館】&#10;一人当たり面積">
          <a:extLst>
            <a:ext uri="{FF2B5EF4-FFF2-40B4-BE49-F238E27FC236}">
              <a16:creationId xmlns:a16="http://schemas.microsoft.com/office/drawing/2014/main" id="{00000000-0008-0000-0F00-000024010000}"/>
            </a:ext>
          </a:extLst>
        </xdr:cNvPr>
        <xdr:cNvSpPr txBox="1"/>
      </xdr:nvSpPr>
      <xdr:spPr>
        <a:xfrm>
          <a:off x="8458277" y="1781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42690</xdr:rowOff>
    </xdr:from>
    <xdr:ext cx="469744" cy="259045"/>
    <xdr:sp macro="" textlink="">
      <xdr:nvSpPr>
        <xdr:cNvPr id="293" name="n_2mainValue【市民会館】&#10;一人当たり面積">
          <a:extLst>
            <a:ext uri="{FF2B5EF4-FFF2-40B4-BE49-F238E27FC236}">
              <a16:creationId xmlns:a16="http://schemas.microsoft.com/office/drawing/2014/main" id="{00000000-0008-0000-0F00-000025010000}"/>
            </a:ext>
          </a:extLst>
        </xdr:cNvPr>
        <xdr:cNvSpPr txBox="1"/>
      </xdr:nvSpPr>
      <xdr:spPr>
        <a:xfrm>
          <a:off x="7677227" y="1781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44975</xdr:rowOff>
    </xdr:from>
    <xdr:ext cx="469744" cy="259045"/>
    <xdr:sp macro="" textlink="">
      <xdr:nvSpPr>
        <xdr:cNvPr id="294" name="n_3mainValue【市民会館】&#10;一人当たり面積">
          <a:extLst>
            <a:ext uri="{FF2B5EF4-FFF2-40B4-BE49-F238E27FC236}">
              <a16:creationId xmlns:a16="http://schemas.microsoft.com/office/drawing/2014/main" id="{00000000-0008-0000-0F00-000026010000}"/>
            </a:ext>
          </a:extLst>
        </xdr:cNvPr>
        <xdr:cNvSpPr txBox="1"/>
      </xdr:nvSpPr>
      <xdr:spPr>
        <a:xfrm>
          <a:off x="6864427" y="1781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74947</xdr:rowOff>
    </xdr:from>
    <xdr:ext cx="469744" cy="259045"/>
    <xdr:sp macro="" textlink="">
      <xdr:nvSpPr>
        <xdr:cNvPr id="295" name="n_4mainValue【市民会館】&#10;一人当たり面積">
          <a:extLst>
            <a:ext uri="{FF2B5EF4-FFF2-40B4-BE49-F238E27FC236}">
              <a16:creationId xmlns:a16="http://schemas.microsoft.com/office/drawing/2014/main" id="{00000000-0008-0000-0F00-000027010000}"/>
            </a:ext>
          </a:extLst>
        </xdr:cNvPr>
        <xdr:cNvSpPr txBox="1"/>
      </xdr:nvSpPr>
      <xdr:spPr>
        <a:xfrm>
          <a:off x="6070677" y="1750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00000000-0008-0000-0F00-00004001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flipV="1">
          <a:off x="14699614" y="5539014"/>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一般廃棄物処理施設】&#10;有形固定資産減価償却率最小値テキスト">
          <a:extLst>
            <a:ext uri="{FF2B5EF4-FFF2-40B4-BE49-F238E27FC236}">
              <a16:creationId xmlns:a16="http://schemas.microsoft.com/office/drawing/2014/main" id="{00000000-0008-0000-0F00-000042010000}"/>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324" name="【一般廃棄物処理施設】&#10;有形固定資産減価償却率最大値テキスト">
          <a:extLst>
            <a:ext uri="{FF2B5EF4-FFF2-40B4-BE49-F238E27FC236}">
              <a16:creationId xmlns:a16="http://schemas.microsoft.com/office/drawing/2014/main" id="{00000000-0008-0000-0F00-000044010000}"/>
            </a:ext>
          </a:extLst>
        </xdr:cNvPr>
        <xdr:cNvSpPr txBox="1"/>
      </xdr:nvSpPr>
      <xdr:spPr>
        <a:xfrm>
          <a:off x="14738350" y="5320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14611350" y="5539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35214</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00000000-0008-0000-0F00-000046010000}"/>
            </a:ext>
          </a:extLst>
        </xdr:cNvPr>
        <xdr:cNvSpPr txBox="1"/>
      </xdr:nvSpPr>
      <xdr:spPr>
        <a:xfrm>
          <a:off x="1473835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4649450" y="629248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3887450" y="6266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84183</xdr:rowOff>
    </xdr:from>
    <xdr:to>
      <xdr:col>76</xdr:col>
      <xdr:colOff>165100</xdr:colOff>
      <xdr:row>39</xdr:row>
      <xdr:rowOff>14333</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3093700" y="63643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27033</xdr:rowOff>
    </xdr:from>
    <xdr:to>
      <xdr:col>72</xdr:col>
      <xdr:colOff>38100</xdr:colOff>
      <xdr:row>38</xdr:row>
      <xdr:rowOff>128633</xdr:rowOff>
    </xdr:to>
    <xdr:sp macro="" textlink="">
      <xdr:nvSpPr>
        <xdr:cNvPr id="330" name="フローチャート: 判断 329">
          <a:extLst>
            <a:ext uri="{FF2B5EF4-FFF2-40B4-BE49-F238E27FC236}">
              <a16:creationId xmlns:a16="http://schemas.microsoft.com/office/drawing/2014/main" id="{00000000-0008-0000-0F00-00004A010000}"/>
            </a:ext>
          </a:extLst>
        </xdr:cNvPr>
        <xdr:cNvSpPr/>
      </xdr:nvSpPr>
      <xdr:spPr>
        <a:xfrm>
          <a:off x="12299950" y="63071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331" name="フローチャート: 判断 330">
          <a:extLst>
            <a:ext uri="{FF2B5EF4-FFF2-40B4-BE49-F238E27FC236}">
              <a16:creationId xmlns:a16="http://schemas.microsoft.com/office/drawing/2014/main" id="{00000000-0008-0000-0F00-00004B010000}"/>
            </a:ext>
          </a:extLst>
        </xdr:cNvPr>
        <xdr:cNvSpPr/>
      </xdr:nvSpPr>
      <xdr:spPr>
        <a:xfrm>
          <a:off x="11487150" y="6277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76019</xdr:rowOff>
    </xdr:from>
    <xdr:to>
      <xdr:col>85</xdr:col>
      <xdr:colOff>177800</xdr:colOff>
      <xdr:row>40</xdr:row>
      <xdr:rowOff>6169</xdr:rowOff>
    </xdr:to>
    <xdr:sp macro="" textlink="">
      <xdr:nvSpPr>
        <xdr:cNvPr id="337" name="楕円 336">
          <a:extLst>
            <a:ext uri="{FF2B5EF4-FFF2-40B4-BE49-F238E27FC236}">
              <a16:creationId xmlns:a16="http://schemas.microsoft.com/office/drawing/2014/main" id="{00000000-0008-0000-0F00-000051010000}"/>
            </a:ext>
          </a:extLst>
        </xdr:cNvPr>
        <xdr:cNvSpPr/>
      </xdr:nvSpPr>
      <xdr:spPr>
        <a:xfrm>
          <a:off x="14649450" y="65212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54446</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00000000-0008-0000-0F00-000052010000}"/>
            </a:ext>
          </a:extLst>
        </xdr:cNvPr>
        <xdr:cNvSpPr txBox="1"/>
      </xdr:nvSpPr>
      <xdr:spPr>
        <a:xfrm>
          <a:off x="14738350" y="6499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22134</xdr:rowOff>
    </xdr:from>
    <xdr:to>
      <xdr:col>81</xdr:col>
      <xdr:colOff>101600</xdr:colOff>
      <xdr:row>39</xdr:row>
      <xdr:rowOff>123734</xdr:rowOff>
    </xdr:to>
    <xdr:sp macro="" textlink="">
      <xdr:nvSpPr>
        <xdr:cNvPr id="339" name="楕円 338">
          <a:extLst>
            <a:ext uri="{FF2B5EF4-FFF2-40B4-BE49-F238E27FC236}">
              <a16:creationId xmlns:a16="http://schemas.microsoft.com/office/drawing/2014/main" id="{00000000-0008-0000-0F00-000053010000}"/>
            </a:ext>
          </a:extLst>
        </xdr:cNvPr>
        <xdr:cNvSpPr/>
      </xdr:nvSpPr>
      <xdr:spPr>
        <a:xfrm>
          <a:off x="13887450" y="64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72934</xdr:rowOff>
    </xdr:from>
    <xdr:to>
      <xdr:col>85</xdr:col>
      <xdr:colOff>127000</xdr:colOff>
      <xdr:row>39</xdr:row>
      <xdr:rowOff>126819</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3938250" y="6518184"/>
          <a:ext cx="762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146231</xdr:rowOff>
    </xdr:from>
    <xdr:to>
      <xdr:col>76</xdr:col>
      <xdr:colOff>165100</xdr:colOff>
      <xdr:row>39</xdr:row>
      <xdr:rowOff>76381</xdr:rowOff>
    </xdr:to>
    <xdr:sp macro="" textlink="">
      <xdr:nvSpPr>
        <xdr:cNvPr id="341" name="楕円 340">
          <a:extLst>
            <a:ext uri="{FF2B5EF4-FFF2-40B4-BE49-F238E27FC236}">
              <a16:creationId xmlns:a16="http://schemas.microsoft.com/office/drawing/2014/main" id="{00000000-0008-0000-0F00-000055010000}"/>
            </a:ext>
          </a:extLst>
        </xdr:cNvPr>
        <xdr:cNvSpPr/>
      </xdr:nvSpPr>
      <xdr:spPr>
        <a:xfrm>
          <a:off x="13093700" y="64263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25581</xdr:rowOff>
    </xdr:from>
    <xdr:to>
      <xdr:col>81</xdr:col>
      <xdr:colOff>50800</xdr:colOff>
      <xdr:row>39</xdr:row>
      <xdr:rowOff>72934</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3144500" y="6470831"/>
          <a:ext cx="79375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93980</xdr:rowOff>
    </xdr:from>
    <xdr:to>
      <xdr:col>72</xdr:col>
      <xdr:colOff>38100</xdr:colOff>
      <xdr:row>39</xdr:row>
      <xdr:rowOff>24130</xdr:rowOff>
    </xdr:to>
    <xdr:sp macro="" textlink="">
      <xdr:nvSpPr>
        <xdr:cNvPr id="343" name="楕円 342">
          <a:extLst>
            <a:ext uri="{FF2B5EF4-FFF2-40B4-BE49-F238E27FC236}">
              <a16:creationId xmlns:a16="http://schemas.microsoft.com/office/drawing/2014/main" id="{00000000-0008-0000-0F00-000057010000}"/>
            </a:ext>
          </a:extLst>
        </xdr:cNvPr>
        <xdr:cNvSpPr/>
      </xdr:nvSpPr>
      <xdr:spPr>
        <a:xfrm>
          <a:off x="12299950" y="63741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144780</xdr:rowOff>
    </xdr:from>
    <xdr:to>
      <xdr:col>76</xdr:col>
      <xdr:colOff>114300</xdr:colOff>
      <xdr:row>39</xdr:row>
      <xdr:rowOff>25581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2344400" y="6424930"/>
          <a:ext cx="800100" cy="4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40096</xdr:rowOff>
    </xdr:from>
    <xdr:to>
      <xdr:col>67</xdr:col>
      <xdr:colOff>101600</xdr:colOff>
      <xdr:row>38</xdr:row>
      <xdr:rowOff>141696</xdr:rowOff>
    </xdr:to>
    <xdr:sp macro="" textlink="">
      <xdr:nvSpPr>
        <xdr:cNvPr id="345" name="楕円 344">
          <a:extLst>
            <a:ext uri="{FF2B5EF4-FFF2-40B4-BE49-F238E27FC236}">
              <a16:creationId xmlns:a16="http://schemas.microsoft.com/office/drawing/2014/main" id="{00000000-0008-0000-0F00-000059010000}"/>
            </a:ext>
          </a:extLst>
        </xdr:cNvPr>
        <xdr:cNvSpPr/>
      </xdr:nvSpPr>
      <xdr:spPr>
        <a:xfrm>
          <a:off x="11487150" y="632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90896</xdr:rowOff>
    </xdr:from>
    <xdr:to>
      <xdr:col>71</xdr:col>
      <xdr:colOff>177800</xdr:colOff>
      <xdr:row>38</xdr:row>
      <xdr:rowOff>144780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1537950" y="6371046"/>
          <a:ext cx="80645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3742044" y="604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30860</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296099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145160</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2167244" y="6095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13544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114861</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00000000-0008-0000-0F00-00005F010000}"/>
            </a:ext>
          </a:extLst>
        </xdr:cNvPr>
        <xdr:cNvSpPr txBox="1"/>
      </xdr:nvSpPr>
      <xdr:spPr>
        <a:xfrm>
          <a:off x="13742044" y="6560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67508</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00000000-0008-0000-0F00-000060010000}"/>
            </a:ext>
          </a:extLst>
        </xdr:cNvPr>
        <xdr:cNvSpPr txBox="1"/>
      </xdr:nvSpPr>
      <xdr:spPr>
        <a:xfrm>
          <a:off x="12960994" y="651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00000000-0008-0000-0F00-000061010000}"/>
            </a:ext>
          </a:extLst>
        </xdr:cNvPr>
        <xdr:cNvSpPr txBox="1"/>
      </xdr:nvSpPr>
      <xdr:spPr>
        <a:xfrm>
          <a:off x="121672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132823</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00000000-0008-0000-0F00-000062010000}"/>
            </a:ext>
          </a:extLst>
        </xdr:cNvPr>
        <xdr:cNvSpPr txBox="1"/>
      </xdr:nvSpPr>
      <xdr:spPr>
        <a:xfrm>
          <a:off x="11354444" y="6412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5849828" y="6112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5849828" y="5744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15849828" y="5375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00000000-0008-0000-0F00-00007901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flipV="1">
          <a:off x="19951064" y="5521607"/>
          <a:ext cx="0" cy="1456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379" name="【一般廃棄物処理施設】&#10;一人当たり有形固定資産（償却資産）額最小値テキスト">
          <a:extLst>
            <a:ext uri="{FF2B5EF4-FFF2-40B4-BE49-F238E27FC236}">
              <a16:creationId xmlns:a16="http://schemas.microsoft.com/office/drawing/2014/main" id="{00000000-0008-0000-0F00-00007B010000}"/>
            </a:ext>
          </a:extLst>
        </xdr:cNvPr>
        <xdr:cNvSpPr txBox="1"/>
      </xdr:nvSpPr>
      <xdr:spPr>
        <a:xfrm>
          <a:off x="19989800" y="6982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19881850" y="69785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381" name="【一般廃棄物処理施設】&#10;一人当たり有形固定資産（償却資産）額最大値テキスト">
          <a:extLst>
            <a:ext uri="{FF2B5EF4-FFF2-40B4-BE49-F238E27FC236}">
              <a16:creationId xmlns:a16="http://schemas.microsoft.com/office/drawing/2014/main" id="{00000000-0008-0000-0F00-00007D010000}"/>
            </a:ext>
          </a:extLst>
        </xdr:cNvPr>
        <xdr:cNvSpPr txBox="1"/>
      </xdr:nvSpPr>
      <xdr:spPr>
        <a:xfrm>
          <a:off x="19989800" y="53031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19881850" y="5521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55288</xdr:rowOff>
    </xdr:from>
    <xdr:ext cx="599010" cy="259045"/>
    <xdr:sp macro="" textlink="">
      <xdr:nvSpPr>
        <xdr:cNvPr id="383" name="【一般廃棄物処理施設】&#10;一人当たり有形固定資産（償却資産）額平均値テキスト">
          <a:extLst>
            <a:ext uri="{FF2B5EF4-FFF2-40B4-BE49-F238E27FC236}">
              <a16:creationId xmlns:a16="http://schemas.microsoft.com/office/drawing/2014/main" id="{00000000-0008-0000-0F00-00007F010000}"/>
            </a:ext>
          </a:extLst>
        </xdr:cNvPr>
        <xdr:cNvSpPr txBox="1"/>
      </xdr:nvSpPr>
      <xdr:spPr>
        <a:xfrm>
          <a:off x="19989800" y="6665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19900900" y="680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385" name="フローチャート: 判断 384">
          <a:extLst>
            <a:ext uri="{FF2B5EF4-FFF2-40B4-BE49-F238E27FC236}">
              <a16:creationId xmlns:a16="http://schemas.microsoft.com/office/drawing/2014/main" id="{00000000-0008-0000-0F00-000081010000}"/>
            </a:ext>
          </a:extLst>
        </xdr:cNvPr>
        <xdr:cNvSpPr/>
      </xdr:nvSpPr>
      <xdr:spPr>
        <a:xfrm>
          <a:off x="19157950" y="68107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19852</xdr:rowOff>
    </xdr:from>
    <xdr:to>
      <xdr:col>107</xdr:col>
      <xdr:colOff>101600</xdr:colOff>
      <xdr:row>41</xdr:row>
      <xdr:rowOff>121452</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18345150" y="679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32017</xdr:rowOff>
    </xdr:from>
    <xdr:to>
      <xdr:col>102</xdr:col>
      <xdr:colOff>165100</xdr:colOff>
      <xdr:row>41</xdr:row>
      <xdr:rowOff>133617</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17551400" y="68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31499</xdr:rowOff>
    </xdr:from>
    <xdr:to>
      <xdr:col>98</xdr:col>
      <xdr:colOff>38100</xdr:colOff>
      <xdr:row>41</xdr:row>
      <xdr:rowOff>133099</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16757650" y="68069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65580</xdr:rowOff>
    </xdr:from>
    <xdr:to>
      <xdr:col>116</xdr:col>
      <xdr:colOff>114300</xdr:colOff>
      <xdr:row>41</xdr:row>
      <xdr:rowOff>167180</xdr:rowOff>
    </xdr:to>
    <xdr:sp macro="" textlink="">
      <xdr:nvSpPr>
        <xdr:cNvPr id="394" name="楕円 393">
          <a:extLst>
            <a:ext uri="{FF2B5EF4-FFF2-40B4-BE49-F238E27FC236}">
              <a16:creationId xmlns:a16="http://schemas.microsoft.com/office/drawing/2014/main" id="{00000000-0008-0000-0F00-00008A010000}"/>
            </a:ext>
          </a:extLst>
        </xdr:cNvPr>
        <xdr:cNvSpPr/>
      </xdr:nvSpPr>
      <xdr:spPr>
        <a:xfrm>
          <a:off x="19900900" y="684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10838</xdr:rowOff>
    </xdr:from>
    <xdr:ext cx="599010" cy="259045"/>
    <xdr:sp macro="" textlink="">
      <xdr:nvSpPr>
        <xdr:cNvPr id="395" name="【一般廃棄物処理施設】&#10;一人当たり有形固定資産（償却資産）額該当値テキスト">
          <a:extLst>
            <a:ext uri="{FF2B5EF4-FFF2-40B4-BE49-F238E27FC236}">
              <a16:creationId xmlns:a16="http://schemas.microsoft.com/office/drawing/2014/main" id="{00000000-0008-0000-0F00-00008B010000}"/>
            </a:ext>
          </a:extLst>
        </xdr:cNvPr>
        <xdr:cNvSpPr txBox="1"/>
      </xdr:nvSpPr>
      <xdr:spPr>
        <a:xfrm>
          <a:off x="19989800" y="678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66067</xdr:rowOff>
    </xdr:from>
    <xdr:to>
      <xdr:col>112</xdr:col>
      <xdr:colOff>38100</xdr:colOff>
      <xdr:row>41</xdr:row>
      <xdr:rowOff>167667</xdr:rowOff>
    </xdr:to>
    <xdr:sp macro="" textlink="">
      <xdr:nvSpPr>
        <xdr:cNvPr id="396" name="楕円 395">
          <a:extLst>
            <a:ext uri="{FF2B5EF4-FFF2-40B4-BE49-F238E27FC236}">
              <a16:creationId xmlns:a16="http://schemas.microsoft.com/office/drawing/2014/main" id="{00000000-0008-0000-0F00-00008C010000}"/>
            </a:ext>
          </a:extLst>
        </xdr:cNvPr>
        <xdr:cNvSpPr/>
      </xdr:nvSpPr>
      <xdr:spPr>
        <a:xfrm>
          <a:off x="19157950" y="68415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116380</xdr:rowOff>
    </xdr:from>
    <xdr:to>
      <xdr:col>116</xdr:col>
      <xdr:colOff>63500</xdr:colOff>
      <xdr:row>41</xdr:row>
      <xdr:rowOff>116867</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19202400" y="6891830"/>
          <a:ext cx="7493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67517</xdr:rowOff>
    </xdr:from>
    <xdr:to>
      <xdr:col>107</xdr:col>
      <xdr:colOff>101600</xdr:colOff>
      <xdr:row>41</xdr:row>
      <xdr:rowOff>169117</xdr:rowOff>
    </xdr:to>
    <xdr:sp macro="" textlink="">
      <xdr:nvSpPr>
        <xdr:cNvPr id="398" name="楕円 397">
          <a:extLst>
            <a:ext uri="{FF2B5EF4-FFF2-40B4-BE49-F238E27FC236}">
              <a16:creationId xmlns:a16="http://schemas.microsoft.com/office/drawing/2014/main" id="{00000000-0008-0000-0F00-00008E010000}"/>
            </a:ext>
          </a:extLst>
        </xdr:cNvPr>
        <xdr:cNvSpPr/>
      </xdr:nvSpPr>
      <xdr:spPr>
        <a:xfrm>
          <a:off x="18345150" y="68429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116867</xdr:rowOff>
    </xdr:from>
    <xdr:to>
      <xdr:col>111</xdr:col>
      <xdr:colOff>177800</xdr:colOff>
      <xdr:row>41</xdr:row>
      <xdr:rowOff>118317</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18395950" y="6892317"/>
          <a:ext cx="806450" cy="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68186</xdr:rowOff>
    </xdr:from>
    <xdr:to>
      <xdr:col>102</xdr:col>
      <xdr:colOff>165100</xdr:colOff>
      <xdr:row>41</xdr:row>
      <xdr:rowOff>169786</xdr:rowOff>
    </xdr:to>
    <xdr:sp macro="" textlink="">
      <xdr:nvSpPr>
        <xdr:cNvPr id="400" name="楕円 399">
          <a:extLst>
            <a:ext uri="{FF2B5EF4-FFF2-40B4-BE49-F238E27FC236}">
              <a16:creationId xmlns:a16="http://schemas.microsoft.com/office/drawing/2014/main" id="{00000000-0008-0000-0F00-000090010000}"/>
            </a:ext>
          </a:extLst>
        </xdr:cNvPr>
        <xdr:cNvSpPr/>
      </xdr:nvSpPr>
      <xdr:spPr>
        <a:xfrm>
          <a:off x="17551400" y="68436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118317</xdr:rowOff>
    </xdr:from>
    <xdr:to>
      <xdr:col>107</xdr:col>
      <xdr:colOff>50800</xdr:colOff>
      <xdr:row>41</xdr:row>
      <xdr:rowOff>118986</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flipV="1">
          <a:off x="17602200" y="6893767"/>
          <a:ext cx="79375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69545</xdr:rowOff>
    </xdr:from>
    <xdr:to>
      <xdr:col>98</xdr:col>
      <xdr:colOff>38100</xdr:colOff>
      <xdr:row>41</xdr:row>
      <xdr:rowOff>171145</xdr:rowOff>
    </xdr:to>
    <xdr:sp macro="" textlink="">
      <xdr:nvSpPr>
        <xdr:cNvPr id="402" name="楕円 401">
          <a:extLst>
            <a:ext uri="{FF2B5EF4-FFF2-40B4-BE49-F238E27FC236}">
              <a16:creationId xmlns:a16="http://schemas.microsoft.com/office/drawing/2014/main" id="{00000000-0008-0000-0F00-000092010000}"/>
            </a:ext>
          </a:extLst>
        </xdr:cNvPr>
        <xdr:cNvSpPr/>
      </xdr:nvSpPr>
      <xdr:spPr>
        <a:xfrm>
          <a:off x="16757650" y="68449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118986</xdr:rowOff>
    </xdr:from>
    <xdr:to>
      <xdr:col>102</xdr:col>
      <xdr:colOff>114300</xdr:colOff>
      <xdr:row>41</xdr:row>
      <xdr:rowOff>120345</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16802100" y="6894436"/>
          <a:ext cx="8001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153476</xdr:rowOff>
    </xdr:from>
    <xdr:ext cx="599010" cy="259045"/>
    <xdr:sp macro="" textlink="">
      <xdr:nvSpPr>
        <xdr:cNvPr id="404" name="n_1ave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18915595" y="659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137979</xdr:rowOff>
    </xdr:from>
    <xdr:ext cx="599010" cy="259045"/>
    <xdr:sp macro="" textlink="">
      <xdr:nvSpPr>
        <xdr:cNvPr id="405" name="n_2ave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18134545" y="658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150144</xdr:rowOff>
    </xdr:from>
    <xdr:ext cx="599010" cy="259045"/>
    <xdr:sp macro="" textlink="">
      <xdr:nvSpPr>
        <xdr:cNvPr id="406" name="n_3aveValue【一般廃棄物処理施設】&#10;一人当たり有形固定資産（償却資産）額">
          <a:extLst>
            <a:ext uri="{FF2B5EF4-FFF2-40B4-BE49-F238E27FC236}">
              <a16:creationId xmlns:a16="http://schemas.microsoft.com/office/drawing/2014/main" id="{00000000-0008-0000-0F00-000096010000}"/>
            </a:ext>
          </a:extLst>
        </xdr:cNvPr>
        <xdr:cNvSpPr txBox="1"/>
      </xdr:nvSpPr>
      <xdr:spPr>
        <a:xfrm>
          <a:off x="17321745" y="659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149626</xdr:rowOff>
    </xdr:from>
    <xdr:ext cx="599010" cy="259045"/>
    <xdr:sp macro="" textlink="">
      <xdr:nvSpPr>
        <xdr:cNvPr id="407" name="n_4aveValue【一般廃棄物処理施設】&#10;一人当たり有形固定資産（償却資産）額">
          <a:extLst>
            <a:ext uri="{FF2B5EF4-FFF2-40B4-BE49-F238E27FC236}">
              <a16:creationId xmlns:a16="http://schemas.microsoft.com/office/drawing/2014/main" id="{00000000-0008-0000-0F00-000097010000}"/>
            </a:ext>
          </a:extLst>
        </xdr:cNvPr>
        <xdr:cNvSpPr txBox="1"/>
      </xdr:nvSpPr>
      <xdr:spPr>
        <a:xfrm>
          <a:off x="16527995" y="659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158794</xdr:rowOff>
    </xdr:from>
    <xdr:ext cx="599010" cy="259045"/>
    <xdr:sp macro="" textlink="">
      <xdr:nvSpPr>
        <xdr:cNvPr id="408" name="n_1mainValue【一般廃棄物処理施設】&#10;一人当たり有形固定資産（償却資産）額">
          <a:extLst>
            <a:ext uri="{FF2B5EF4-FFF2-40B4-BE49-F238E27FC236}">
              <a16:creationId xmlns:a16="http://schemas.microsoft.com/office/drawing/2014/main" id="{00000000-0008-0000-0F00-000098010000}"/>
            </a:ext>
          </a:extLst>
        </xdr:cNvPr>
        <xdr:cNvSpPr txBox="1"/>
      </xdr:nvSpPr>
      <xdr:spPr>
        <a:xfrm>
          <a:off x="18915595" y="693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160244</xdr:rowOff>
    </xdr:from>
    <xdr:ext cx="599010" cy="259045"/>
    <xdr:sp macro="" textlink="">
      <xdr:nvSpPr>
        <xdr:cNvPr id="409" name="n_2mainValue【一般廃棄物処理施設】&#10;一人当たり有形固定資産（償却資産）額">
          <a:extLst>
            <a:ext uri="{FF2B5EF4-FFF2-40B4-BE49-F238E27FC236}">
              <a16:creationId xmlns:a16="http://schemas.microsoft.com/office/drawing/2014/main" id="{00000000-0008-0000-0F00-000099010000}"/>
            </a:ext>
          </a:extLst>
        </xdr:cNvPr>
        <xdr:cNvSpPr txBox="1"/>
      </xdr:nvSpPr>
      <xdr:spPr>
        <a:xfrm>
          <a:off x="18134545" y="693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160913</xdr:rowOff>
    </xdr:from>
    <xdr:ext cx="599010" cy="259045"/>
    <xdr:sp macro="" textlink="">
      <xdr:nvSpPr>
        <xdr:cNvPr id="410" name="n_3mainValue【一般廃棄物処理施設】&#10;一人当たり有形固定資産（償却資産）額">
          <a:extLst>
            <a:ext uri="{FF2B5EF4-FFF2-40B4-BE49-F238E27FC236}">
              <a16:creationId xmlns:a16="http://schemas.microsoft.com/office/drawing/2014/main" id="{00000000-0008-0000-0F00-00009A010000}"/>
            </a:ext>
          </a:extLst>
        </xdr:cNvPr>
        <xdr:cNvSpPr txBox="1"/>
      </xdr:nvSpPr>
      <xdr:spPr>
        <a:xfrm>
          <a:off x="17321745" y="693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162272</xdr:rowOff>
    </xdr:from>
    <xdr:ext cx="599010" cy="259045"/>
    <xdr:sp macro="" textlink="">
      <xdr:nvSpPr>
        <xdr:cNvPr id="411" name="n_4mainValue【一般廃棄物処理施設】&#10;一人当たり有形固定資産（償却資産）額">
          <a:extLst>
            <a:ext uri="{FF2B5EF4-FFF2-40B4-BE49-F238E27FC236}">
              <a16:creationId xmlns:a16="http://schemas.microsoft.com/office/drawing/2014/main" id="{00000000-0008-0000-0F00-00009B010000}"/>
            </a:ext>
          </a:extLst>
        </xdr:cNvPr>
        <xdr:cNvSpPr txBox="1"/>
      </xdr:nvSpPr>
      <xdr:spPr>
        <a:xfrm>
          <a:off x="16527995" y="693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8" name="【庁舎】&#10;有形固定資産減価償却率グラフ枠">
          <a:extLst>
            <a:ext uri="{FF2B5EF4-FFF2-40B4-BE49-F238E27FC236}">
              <a16:creationId xmlns:a16="http://schemas.microsoft.com/office/drawing/2014/main" id="{00000000-0008-0000-0F00-0000D401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14699614" y="165729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470" name="【庁舎】&#10;有形固定資産減価償却率最小値テキスト">
          <a:extLst>
            <a:ext uri="{FF2B5EF4-FFF2-40B4-BE49-F238E27FC236}">
              <a16:creationId xmlns:a16="http://schemas.microsoft.com/office/drawing/2014/main" id="{00000000-0008-0000-0F00-0000D6010000}"/>
            </a:ext>
          </a:extLst>
        </xdr:cNvPr>
        <xdr:cNvSpPr txBox="1"/>
      </xdr:nvSpPr>
      <xdr:spPr>
        <a:xfrm>
          <a:off x="14738350" y="18129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4611350" y="181258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472" name="【庁舎】&#10;有形固定資産減価償却率最大値テキスト">
          <a:extLst>
            <a:ext uri="{FF2B5EF4-FFF2-40B4-BE49-F238E27FC236}">
              <a16:creationId xmlns:a16="http://schemas.microsoft.com/office/drawing/2014/main" id="{00000000-0008-0000-0F00-0000D8010000}"/>
            </a:ext>
          </a:extLst>
        </xdr:cNvPr>
        <xdr:cNvSpPr txBox="1"/>
      </xdr:nvSpPr>
      <xdr:spPr>
        <a:xfrm>
          <a:off x="14738350" y="16348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4611350" y="165729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474" name="【庁舎】&#10;有形固定資産減価償却率平均値テキスト">
          <a:extLst>
            <a:ext uri="{FF2B5EF4-FFF2-40B4-BE49-F238E27FC236}">
              <a16:creationId xmlns:a16="http://schemas.microsoft.com/office/drawing/2014/main" id="{00000000-0008-0000-0F00-0000DA010000}"/>
            </a:ext>
          </a:extLst>
        </xdr:cNvPr>
        <xdr:cNvSpPr txBox="1"/>
      </xdr:nvSpPr>
      <xdr:spPr>
        <a:xfrm>
          <a:off x="14738350" y="171883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14649450" y="1733695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1388745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1309370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12299950" y="174267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11487150" y="1740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95613</xdr:rowOff>
    </xdr:from>
    <xdr:to>
      <xdr:col>85</xdr:col>
      <xdr:colOff>177800</xdr:colOff>
      <xdr:row>108</xdr:row>
      <xdr:rowOff>25763</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14649450" y="1786926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74040</xdr:rowOff>
    </xdr:from>
    <xdr:ext cx="405111" cy="259045"/>
    <xdr:sp macro="" textlink="">
      <xdr:nvSpPr>
        <xdr:cNvPr id="486" name="【庁舎】&#10;有形固定資産減価償却率該当値テキスト">
          <a:extLst>
            <a:ext uri="{FF2B5EF4-FFF2-40B4-BE49-F238E27FC236}">
              <a16:creationId xmlns:a16="http://schemas.microsoft.com/office/drawing/2014/main" id="{00000000-0008-0000-0F00-0000E6010000}"/>
            </a:ext>
          </a:extLst>
        </xdr:cNvPr>
        <xdr:cNvSpPr txBox="1"/>
      </xdr:nvSpPr>
      <xdr:spPr>
        <a:xfrm>
          <a:off x="14738350" y="178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87449</xdr:rowOff>
    </xdr:from>
    <xdr:to>
      <xdr:col>81</xdr:col>
      <xdr:colOff>101600</xdr:colOff>
      <xdr:row>108</xdr:row>
      <xdr:rowOff>17599</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1388745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138249</xdr:rowOff>
    </xdr:from>
    <xdr:to>
      <xdr:col>85</xdr:col>
      <xdr:colOff>127000</xdr:colOff>
      <xdr:row>107</xdr:row>
      <xdr:rowOff>146413</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3938250" y="17911899"/>
          <a:ext cx="762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58057</xdr:rowOff>
    </xdr:from>
    <xdr:to>
      <xdr:col>76</xdr:col>
      <xdr:colOff>165100</xdr:colOff>
      <xdr:row>107</xdr:row>
      <xdr:rowOff>159657</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130937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108857</xdr:rowOff>
    </xdr:from>
    <xdr:to>
      <xdr:col>81</xdr:col>
      <xdr:colOff>50800</xdr:colOff>
      <xdr:row>107</xdr:row>
      <xdr:rowOff>138249</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3144500" y="17882507"/>
          <a:ext cx="7937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36830</xdr:rowOff>
    </xdr:from>
    <xdr:to>
      <xdr:col>72</xdr:col>
      <xdr:colOff>38100</xdr:colOff>
      <xdr:row>107</xdr:row>
      <xdr:rowOff>138430</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12299950" y="17810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87630</xdr:rowOff>
    </xdr:from>
    <xdr:to>
      <xdr:col>76</xdr:col>
      <xdr:colOff>114300</xdr:colOff>
      <xdr:row>107</xdr:row>
      <xdr:rowOff>108857</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2344400" y="17861280"/>
          <a:ext cx="8001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25400</xdr:rowOff>
    </xdr:from>
    <xdr:to>
      <xdr:col>67</xdr:col>
      <xdr:colOff>101600</xdr:colOff>
      <xdr:row>107</xdr:row>
      <xdr:rowOff>127000</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1148715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76200</xdr:rowOff>
    </xdr:from>
    <xdr:to>
      <xdr:col>71</xdr:col>
      <xdr:colOff>177800</xdr:colOff>
      <xdr:row>107</xdr:row>
      <xdr:rowOff>87630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1537950" y="1784985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495" name="n_1aveValue【庁舎】&#10;有形固定資産減価償却率">
          <a:extLst>
            <a:ext uri="{FF2B5EF4-FFF2-40B4-BE49-F238E27FC236}">
              <a16:creationId xmlns:a16="http://schemas.microsoft.com/office/drawing/2014/main" id="{00000000-0008-0000-0F00-0000EF010000}"/>
            </a:ext>
          </a:extLst>
        </xdr:cNvPr>
        <xdr:cNvSpPr txBox="1"/>
      </xdr:nvSpPr>
      <xdr:spPr>
        <a:xfrm>
          <a:off x="137420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496" name="n_2aveValue【庁舎】&#10;有形固定資産減価償却率">
          <a:extLst>
            <a:ext uri="{FF2B5EF4-FFF2-40B4-BE49-F238E27FC236}">
              <a16:creationId xmlns:a16="http://schemas.microsoft.com/office/drawing/2014/main" id="{00000000-0008-0000-0F00-0000F0010000}"/>
            </a:ext>
          </a:extLst>
        </xdr:cNvPr>
        <xdr:cNvSpPr txBox="1"/>
      </xdr:nvSpPr>
      <xdr:spPr>
        <a:xfrm>
          <a:off x="1296099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497" name="n_3aveValue【庁舎】&#10;有形固定資産減価償却率">
          <a:extLst>
            <a:ext uri="{FF2B5EF4-FFF2-40B4-BE49-F238E27FC236}">
              <a16:creationId xmlns:a16="http://schemas.microsoft.com/office/drawing/2014/main" id="{00000000-0008-0000-0F00-0000F1010000}"/>
            </a:ext>
          </a:extLst>
        </xdr:cNvPr>
        <xdr:cNvSpPr txBox="1"/>
      </xdr:nvSpPr>
      <xdr:spPr>
        <a:xfrm>
          <a:off x="12167244" y="1720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498" name="n_4aveValue【庁舎】&#10;有形固定資産減価償却率">
          <a:extLst>
            <a:ext uri="{FF2B5EF4-FFF2-40B4-BE49-F238E27FC236}">
              <a16:creationId xmlns:a16="http://schemas.microsoft.com/office/drawing/2014/main" id="{00000000-0008-0000-0F00-0000F2010000}"/>
            </a:ext>
          </a:extLst>
        </xdr:cNvPr>
        <xdr:cNvSpPr txBox="1"/>
      </xdr:nvSpPr>
      <xdr:spPr>
        <a:xfrm>
          <a:off x="11354444" y="1717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8726</xdr:rowOff>
    </xdr:from>
    <xdr:ext cx="405111" cy="259045"/>
    <xdr:sp macro="" textlink="">
      <xdr:nvSpPr>
        <xdr:cNvPr id="499" name="n_1mainValue【庁舎】&#10;有形固定資産減価償却率">
          <a:extLst>
            <a:ext uri="{FF2B5EF4-FFF2-40B4-BE49-F238E27FC236}">
              <a16:creationId xmlns:a16="http://schemas.microsoft.com/office/drawing/2014/main" id="{00000000-0008-0000-0F00-0000F3010000}"/>
            </a:ext>
          </a:extLst>
        </xdr:cNvPr>
        <xdr:cNvSpPr txBox="1"/>
      </xdr:nvSpPr>
      <xdr:spPr>
        <a:xfrm>
          <a:off x="137420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150784</xdr:rowOff>
    </xdr:from>
    <xdr:ext cx="405111" cy="259045"/>
    <xdr:sp macro="" textlink="">
      <xdr:nvSpPr>
        <xdr:cNvPr id="500" name="n_2mainValue【庁舎】&#10;有形固定資産減価償却率">
          <a:extLst>
            <a:ext uri="{FF2B5EF4-FFF2-40B4-BE49-F238E27FC236}">
              <a16:creationId xmlns:a16="http://schemas.microsoft.com/office/drawing/2014/main" id="{00000000-0008-0000-0F00-0000F4010000}"/>
            </a:ext>
          </a:extLst>
        </xdr:cNvPr>
        <xdr:cNvSpPr txBox="1"/>
      </xdr:nvSpPr>
      <xdr:spPr>
        <a:xfrm>
          <a:off x="1296099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129557</xdr:rowOff>
    </xdr:from>
    <xdr:ext cx="405111" cy="259045"/>
    <xdr:sp macro="" textlink="">
      <xdr:nvSpPr>
        <xdr:cNvPr id="501" name="n_3mainValue【庁舎】&#10;有形固定資産減価償却率">
          <a:extLst>
            <a:ext uri="{FF2B5EF4-FFF2-40B4-BE49-F238E27FC236}">
              <a16:creationId xmlns:a16="http://schemas.microsoft.com/office/drawing/2014/main" id="{00000000-0008-0000-0F00-0000F5010000}"/>
            </a:ext>
          </a:extLst>
        </xdr:cNvPr>
        <xdr:cNvSpPr txBox="1"/>
      </xdr:nvSpPr>
      <xdr:spPr>
        <a:xfrm>
          <a:off x="121672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118127</xdr:rowOff>
    </xdr:from>
    <xdr:ext cx="405111" cy="259045"/>
    <xdr:sp macro="" textlink="">
      <xdr:nvSpPr>
        <xdr:cNvPr id="502" name="n_4mainValue【庁舎】&#10;有形固定資産減価償却率">
          <a:extLst>
            <a:ext uri="{FF2B5EF4-FFF2-40B4-BE49-F238E27FC236}">
              <a16:creationId xmlns:a16="http://schemas.microsoft.com/office/drawing/2014/main" id="{00000000-0008-0000-0F00-0000F6010000}"/>
            </a:ext>
          </a:extLst>
        </xdr:cNvPr>
        <xdr:cNvSpPr txBox="1"/>
      </xdr:nvSpPr>
      <xdr:spPr>
        <a:xfrm>
          <a:off x="113544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7" name="【庁舎】&#10;一人当たり面積グラフ枠">
          <a:extLst>
            <a:ext uri="{FF2B5EF4-FFF2-40B4-BE49-F238E27FC236}">
              <a16:creationId xmlns:a16="http://schemas.microsoft.com/office/drawing/2014/main" id="{00000000-0008-0000-0F00-00000F02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flipV="1">
          <a:off x="19951064" y="166801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529" name="【庁舎】&#10;一人当たり面積最小値テキスト">
          <a:extLst>
            <a:ext uri="{FF2B5EF4-FFF2-40B4-BE49-F238E27FC236}">
              <a16:creationId xmlns:a16="http://schemas.microsoft.com/office/drawing/2014/main" id="{00000000-0008-0000-0F00-000011020000}"/>
            </a:ext>
          </a:extLst>
        </xdr:cNvPr>
        <xdr:cNvSpPr txBox="1"/>
      </xdr:nvSpPr>
      <xdr:spPr>
        <a:xfrm>
          <a:off x="19989800"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9881850" y="17929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531" name="【庁舎】&#10;一人当たり面積最大値テキスト">
          <a:extLst>
            <a:ext uri="{FF2B5EF4-FFF2-40B4-BE49-F238E27FC236}">
              <a16:creationId xmlns:a16="http://schemas.microsoft.com/office/drawing/2014/main" id="{00000000-0008-0000-0F00-000013020000}"/>
            </a:ext>
          </a:extLst>
        </xdr:cNvPr>
        <xdr:cNvSpPr txBox="1"/>
      </xdr:nvSpPr>
      <xdr:spPr>
        <a:xfrm>
          <a:off x="19989800" y="1645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9881850" y="166801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533" name="【庁舎】&#10;一人当たり面積平均値テキスト">
          <a:extLst>
            <a:ext uri="{FF2B5EF4-FFF2-40B4-BE49-F238E27FC236}">
              <a16:creationId xmlns:a16="http://schemas.microsoft.com/office/drawing/2014/main" id="{00000000-0008-0000-0F00-000015020000}"/>
            </a:ext>
          </a:extLst>
        </xdr:cNvPr>
        <xdr:cNvSpPr txBox="1"/>
      </xdr:nvSpPr>
      <xdr:spPr>
        <a:xfrm>
          <a:off x="19989800" y="17311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9900900" y="1745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9157950" y="174762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123371</xdr:rowOff>
    </xdr:from>
    <xdr:to>
      <xdr:col>107</xdr:col>
      <xdr:colOff>101600</xdr:colOff>
      <xdr:row>105</xdr:row>
      <xdr:rowOff>53521</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8345150" y="1738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80918</xdr:rowOff>
    </xdr:from>
    <xdr:to>
      <xdr:col>102</xdr:col>
      <xdr:colOff>165100</xdr:colOff>
      <xdr:row>105</xdr:row>
      <xdr:rowOff>11068</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7551400" y="1734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71120</xdr:rowOff>
    </xdr:from>
    <xdr:to>
      <xdr:col>98</xdr:col>
      <xdr:colOff>38100</xdr:colOff>
      <xdr:row>105</xdr:row>
      <xdr:rowOff>1270</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6757650" y="17330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115207</xdr:rowOff>
    </xdr:from>
    <xdr:to>
      <xdr:col>116</xdr:col>
      <xdr:colOff>114300</xdr:colOff>
      <xdr:row>106</xdr:row>
      <xdr:rowOff>45357</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99009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93634</xdr:rowOff>
    </xdr:from>
    <xdr:ext cx="469744" cy="259045"/>
    <xdr:sp macro="" textlink="">
      <xdr:nvSpPr>
        <xdr:cNvPr id="545" name="【庁舎】&#10;一人当たり面積該当値テキスト">
          <a:extLst>
            <a:ext uri="{FF2B5EF4-FFF2-40B4-BE49-F238E27FC236}">
              <a16:creationId xmlns:a16="http://schemas.microsoft.com/office/drawing/2014/main" id="{00000000-0008-0000-0F00-000021020000}"/>
            </a:ext>
          </a:extLst>
        </xdr:cNvPr>
        <xdr:cNvSpPr txBox="1"/>
      </xdr:nvSpPr>
      <xdr:spPr>
        <a:xfrm>
          <a:off x="19989800" y="1752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118473</xdr:rowOff>
    </xdr:from>
    <xdr:to>
      <xdr:col>112</xdr:col>
      <xdr:colOff>38100</xdr:colOff>
      <xdr:row>106</xdr:row>
      <xdr:rowOff>48623</xdr:rowOff>
    </xdr:to>
    <xdr:sp macro="" textlink="">
      <xdr:nvSpPr>
        <xdr:cNvPr id="546" name="楕円 545">
          <a:extLst>
            <a:ext uri="{FF2B5EF4-FFF2-40B4-BE49-F238E27FC236}">
              <a16:creationId xmlns:a16="http://schemas.microsoft.com/office/drawing/2014/main" id="{00000000-0008-0000-0F00-000022020000}"/>
            </a:ext>
          </a:extLst>
        </xdr:cNvPr>
        <xdr:cNvSpPr/>
      </xdr:nvSpPr>
      <xdr:spPr>
        <a:xfrm>
          <a:off x="19157950" y="175492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166007</xdr:rowOff>
    </xdr:from>
    <xdr:to>
      <xdr:col>116</xdr:col>
      <xdr:colOff>63500</xdr:colOff>
      <xdr:row>105</xdr:row>
      <xdr:rowOff>169273</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flipV="1">
          <a:off x="19202400" y="17596757"/>
          <a:ext cx="7493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123916</xdr:rowOff>
    </xdr:from>
    <xdr:to>
      <xdr:col>107</xdr:col>
      <xdr:colOff>101600</xdr:colOff>
      <xdr:row>106</xdr:row>
      <xdr:rowOff>54066</xdr:rowOff>
    </xdr:to>
    <xdr:sp macro="" textlink="">
      <xdr:nvSpPr>
        <xdr:cNvPr id="548" name="楕円 547">
          <a:extLst>
            <a:ext uri="{FF2B5EF4-FFF2-40B4-BE49-F238E27FC236}">
              <a16:creationId xmlns:a16="http://schemas.microsoft.com/office/drawing/2014/main" id="{00000000-0008-0000-0F00-000024020000}"/>
            </a:ext>
          </a:extLst>
        </xdr:cNvPr>
        <xdr:cNvSpPr/>
      </xdr:nvSpPr>
      <xdr:spPr>
        <a:xfrm>
          <a:off x="18345150" y="1755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169273</xdr:rowOff>
    </xdr:from>
    <xdr:to>
      <xdr:col>111</xdr:col>
      <xdr:colOff>177800</xdr:colOff>
      <xdr:row>106</xdr:row>
      <xdr:rowOff>3266</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flipV="1">
          <a:off x="18395950" y="17600023"/>
          <a:ext cx="80645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75514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3266</xdr:rowOff>
    </xdr:from>
    <xdr:to>
      <xdr:col>107</xdr:col>
      <xdr:colOff>50800</xdr:colOff>
      <xdr:row>106</xdr:row>
      <xdr:rowOff>7620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flipV="1">
          <a:off x="17602200" y="17605466"/>
          <a:ext cx="79375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6757650" y="175666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xdr:rowOff>
    </xdr:from>
    <xdr:to>
      <xdr:col>102</xdr:col>
      <xdr:colOff>114300</xdr:colOff>
      <xdr:row>106</xdr:row>
      <xdr:rowOff>15239</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flipV="1">
          <a:off x="16802100" y="17609820"/>
          <a:ext cx="8001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554" name="n_1aveValue【庁舎】&#10;一人当たり面積">
          <a:extLst>
            <a:ext uri="{FF2B5EF4-FFF2-40B4-BE49-F238E27FC236}">
              <a16:creationId xmlns:a16="http://schemas.microsoft.com/office/drawing/2014/main" id="{00000000-0008-0000-0F00-00002A020000}"/>
            </a:ext>
          </a:extLst>
        </xdr:cNvPr>
        <xdr:cNvSpPr txBox="1"/>
      </xdr:nvSpPr>
      <xdr:spPr>
        <a:xfrm>
          <a:off x="18980227" y="1725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70048</xdr:rowOff>
    </xdr:from>
    <xdr:ext cx="469744" cy="259045"/>
    <xdr:sp macro="" textlink="">
      <xdr:nvSpPr>
        <xdr:cNvPr id="555" name="n_2aveValue【庁舎】&#10;一人当たり面積">
          <a:extLst>
            <a:ext uri="{FF2B5EF4-FFF2-40B4-BE49-F238E27FC236}">
              <a16:creationId xmlns:a16="http://schemas.microsoft.com/office/drawing/2014/main" id="{00000000-0008-0000-0F00-00002B020000}"/>
            </a:ext>
          </a:extLst>
        </xdr:cNvPr>
        <xdr:cNvSpPr txBox="1"/>
      </xdr:nvSpPr>
      <xdr:spPr>
        <a:xfrm>
          <a:off x="18180127" y="1715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27595</xdr:rowOff>
    </xdr:from>
    <xdr:ext cx="469744" cy="259045"/>
    <xdr:sp macro="" textlink="">
      <xdr:nvSpPr>
        <xdr:cNvPr id="556" name="n_3aveValue【庁舎】&#10;一人当たり面積">
          <a:extLst>
            <a:ext uri="{FF2B5EF4-FFF2-40B4-BE49-F238E27FC236}">
              <a16:creationId xmlns:a16="http://schemas.microsoft.com/office/drawing/2014/main" id="{00000000-0008-0000-0F00-00002C020000}"/>
            </a:ext>
          </a:extLst>
        </xdr:cNvPr>
        <xdr:cNvSpPr txBox="1"/>
      </xdr:nvSpPr>
      <xdr:spPr>
        <a:xfrm>
          <a:off x="17386377" y="1711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17797</xdr:rowOff>
    </xdr:from>
    <xdr:ext cx="469744" cy="259045"/>
    <xdr:sp macro="" textlink="">
      <xdr:nvSpPr>
        <xdr:cNvPr id="557" name="n_4aveValue【庁舎】&#10;一人当たり面積">
          <a:extLst>
            <a:ext uri="{FF2B5EF4-FFF2-40B4-BE49-F238E27FC236}">
              <a16:creationId xmlns:a16="http://schemas.microsoft.com/office/drawing/2014/main" id="{00000000-0008-0000-0F00-00002D020000}"/>
            </a:ext>
          </a:extLst>
        </xdr:cNvPr>
        <xdr:cNvSpPr txBox="1"/>
      </xdr:nvSpPr>
      <xdr:spPr>
        <a:xfrm>
          <a:off x="165926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39750</xdr:rowOff>
    </xdr:from>
    <xdr:ext cx="469744" cy="259045"/>
    <xdr:sp macro="" textlink="">
      <xdr:nvSpPr>
        <xdr:cNvPr id="558" name="n_1mainValue【庁舎】&#10;一人当たり面積">
          <a:extLst>
            <a:ext uri="{FF2B5EF4-FFF2-40B4-BE49-F238E27FC236}">
              <a16:creationId xmlns:a16="http://schemas.microsoft.com/office/drawing/2014/main" id="{00000000-0008-0000-0F00-00002E020000}"/>
            </a:ext>
          </a:extLst>
        </xdr:cNvPr>
        <xdr:cNvSpPr txBox="1"/>
      </xdr:nvSpPr>
      <xdr:spPr>
        <a:xfrm>
          <a:off x="18980227" y="1764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45193</xdr:rowOff>
    </xdr:from>
    <xdr:ext cx="469744" cy="259045"/>
    <xdr:sp macro="" textlink="">
      <xdr:nvSpPr>
        <xdr:cNvPr id="559" name="n_2mainValue【庁舎】&#10;一人当たり面積">
          <a:extLst>
            <a:ext uri="{FF2B5EF4-FFF2-40B4-BE49-F238E27FC236}">
              <a16:creationId xmlns:a16="http://schemas.microsoft.com/office/drawing/2014/main" id="{00000000-0008-0000-0F00-00002F020000}"/>
            </a:ext>
          </a:extLst>
        </xdr:cNvPr>
        <xdr:cNvSpPr txBox="1"/>
      </xdr:nvSpPr>
      <xdr:spPr>
        <a:xfrm>
          <a:off x="18180127" y="1764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560" name="n_3mainValue【庁舎】&#10;一人当たり面積">
          <a:extLst>
            <a:ext uri="{FF2B5EF4-FFF2-40B4-BE49-F238E27FC236}">
              <a16:creationId xmlns:a16="http://schemas.microsoft.com/office/drawing/2014/main" id="{00000000-0008-0000-0F00-000030020000}"/>
            </a:ext>
          </a:extLst>
        </xdr:cNvPr>
        <xdr:cNvSpPr txBox="1"/>
      </xdr:nvSpPr>
      <xdr:spPr>
        <a:xfrm>
          <a:off x="1738637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561" name="n_4mainValue【庁舎】&#10;一人当たり面積">
          <a:extLst>
            <a:ext uri="{FF2B5EF4-FFF2-40B4-BE49-F238E27FC236}">
              <a16:creationId xmlns:a16="http://schemas.microsoft.com/office/drawing/2014/main" id="{00000000-0008-0000-0F00-000031020000}"/>
            </a:ext>
          </a:extLst>
        </xdr:cNvPr>
        <xdr:cNvSpPr txBox="1"/>
      </xdr:nvSpPr>
      <xdr:spPr>
        <a:xfrm>
          <a:off x="1659262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ほとんどの類型において、有形固定資産減価償却率は類似団体平均と同程度</a:t>
          </a:r>
          <a:r>
            <a:rPr kumimoji="1" lang="ja-JP" altLang="en-US" sz="1100">
              <a:solidFill>
                <a:schemeClr val="dk1"/>
              </a:solidFill>
              <a:effectLst/>
              <a:latin typeface="+mn-lt"/>
              <a:ea typeface="+mn-ea"/>
              <a:cs typeface="+mn-cs"/>
            </a:rPr>
            <a:t>となって</a:t>
          </a:r>
          <a:r>
            <a:rPr kumimoji="1" lang="ja-JP" altLang="ja-JP" sz="1100">
              <a:solidFill>
                <a:schemeClr val="dk1"/>
              </a:solidFill>
              <a:effectLst/>
              <a:latin typeface="+mn-lt"/>
              <a:ea typeface="+mn-ea"/>
              <a:cs typeface="+mn-cs"/>
            </a:rPr>
            <a:t>いるものの、庁舎については、類似団体平均を大きく上回っている。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これは、昭和</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年に建設されており、耐用年数である</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年に対し、築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年超が経過しているためである。</a:t>
          </a:r>
          <a:endParaRPr lang="ja-JP" altLang="ja-JP" sz="1400">
            <a:effectLst/>
          </a:endParaRPr>
        </a:p>
        <a:p>
          <a:r>
            <a:rPr kumimoji="1" lang="ja-JP" altLang="ja-JP" sz="1100">
              <a:solidFill>
                <a:schemeClr val="dk1"/>
              </a:solidFill>
              <a:effectLst/>
              <a:latin typeface="+mn-lt"/>
              <a:ea typeface="+mn-ea"/>
              <a:cs typeface="+mn-cs"/>
            </a:rPr>
            <a:t>　今後計画的に維持更新のための投資や老朽化対策に取り組んでいく。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6,666
6,644
139.42
6,570,319
6,286,714
268,335
3,453,999
5,963,043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当町は前年度と比較すると若干の減少であるが、類似団体と比較すると大きく平均を下回る数値を推移しており、歳入総額に占める地方税の割合が低く、地方交付税への依存度が高い財政構造である。</a:t>
          </a:r>
          <a:endParaRPr lang="ja-JP" altLang="ja-JP" sz="1400">
            <a:effectLst/>
          </a:endParaRPr>
        </a:p>
        <a:p>
          <a:r>
            <a:rPr kumimoji="1" lang="ja-JP" altLang="ja-JP" sz="1100">
              <a:solidFill>
                <a:schemeClr val="dk1"/>
              </a:solidFill>
              <a:effectLst/>
              <a:latin typeface="+mn-lt"/>
              <a:ea typeface="+mn-ea"/>
              <a:cs typeface="+mn-cs"/>
            </a:rPr>
            <a:t>今後も財政健全化に向けた取組により、内部管理経費や公共事業等の歳出削減に努めるとともに、税収納率の向上による歳入確保に努める。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101902</xdr:rowOff>
    </xdr:from>
    <xdr:to>
      <xdr:col>15</xdr:col>
      <xdr:colOff>133350</xdr:colOff>
      <xdr:row>44</xdr:row>
      <xdr:rowOff>32052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101902</xdr:rowOff>
    </xdr:from>
    <xdr:to>
      <xdr:col>11</xdr:col>
      <xdr:colOff>82550</xdr:colOff>
      <xdr:row>44</xdr:row>
      <xdr:rowOff>32052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19249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19249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19249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４年度についても、令和３年度と同様に類似団体平均を大きく上回る結果となったものの、引き続き、施設運営を直営で行っていることと公共施設の老朽化により増加傾向にあるため、民間委託・指定管理者制度の活用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61</xdr:row>
      <xdr:rowOff>13208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60660"/>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63</xdr:row>
      <xdr:rowOff>152908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360660"/>
          <a:ext cx="889000" cy="59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148082</xdr:rowOff>
    </xdr:from>
    <xdr:to>
      <xdr:col>15</xdr:col>
      <xdr:colOff>82550</xdr:colOff>
      <xdr:row>63</xdr:row>
      <xdr:rowOff>152908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494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63</xdr:row>
      <xdr:rowOff>148082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7221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133858</xdr:rowOff>
    </xdr:from>
    <xdr:to>
      <xdr:col>23</xdr:col>
      <xdr:colOff>184150</xdr:colOff>
      <xdr:row>61</xdr:row>
      <xdr:rowOff>64008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150385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102108</xdr:rowOff>
    </xdr:from>
    <xdr:to>
      <xdr:col>15</xdr:col>
      <xdr:colOff>133350</xdr:colOff>
      <xdr:row>64</xdr:row>
      <xdr:rowOff>32258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17035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97282</xdr:rowOff>
    </xdr:from>
    <xdr:to>
      <xdr:col>11</xdr:col>
      <xdr:colOff>82550</xdr:colOff>
      <xdr:row>64</xdr:row>
      <xdr:rowOff>27432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12209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131843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[348,583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人件費は、職員の年齢構成比が悪いため、定年退職者が今後も数年少なく、新規採用をしているため、増加する傾向にある。また、地域おこし協力隊も採用を増加しているため増加傾向である。</a:t>
          </a:r>
          <a:endParaRPr lang="ja-JP" altLang="ja-JP" sz="1400">
            <a:effectLst/>
          </a:endParaRPr>
        </a:p>
        <a:p>
          <a:r>
            <a:rPr kumimoji="1" lang="ja-JP" altLang="ja-JP" sz="1100">
              <a:solidFill>
                <a:schemeClr val="dk1"/>
              </a:solidFill>
              <a:effectLst/>
              <a:latin typeface="+mn-lt"/>
              <a:ea typeface="+mn-ea"/>
              <a:cs typeface="+mn-cs"/>
            </a:rPr>
            <a:t>令和２年度まで、主に物件費を要因として類似団体平均と同程度に推移していたが、令和３年度から平均を大きく上回った。保有する公共施設数が多く、その維持管理に費用がかかっているという特徴があるが、公共施設の管理については、指定管理者制度の導入を進めるなど、より一層の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167165</xdr:rowOff>
    </xdr:from>
    <xdr:to>
      <xdr:col>23</xdr:col>
      <xdr:colOff>133350</xdr:colOff>
      <xdr:row>82</xdr:row>
      <xdr:rowOff>40542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54615"/>
          <a:ext cx="838200" cy="4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63657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77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166385</xdr:rowOff>
    </xdr:from>
    <xdr:to>
      <xdr:col>19</xdr:col>
      <xdr:colOff>133350</xdr:colOff>
      <xdr:row>81</xdr:row>
      <xdr:rowOff>167165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53835"/>
          <a:ext cx="8890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124544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6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95227</xdr:rowOff>
    </xdr:from>
    <xdr:to>
      <xdr:col>15</xdr:col>
      <xdr:colOff>82550</xdr:colOff>
      <xdr:row>81</xdr:row>
      <xdr:rowOff>166385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82677"/>
          <a:ext cx="889000" cy="7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106423</xdr:rowOff>
    </xdr:from>
    <xdr:to>
      <xdr:col>15</xdr:col>
      <xdr:colOff>133350</xdr:colOff>
      <xdr:row>82</xdr:row>
      <xdr:rowOff>36573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93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46750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7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95227</xdr:rowOff>
    </xdr:from>
    <xdr:to>
      <xdr:col>11</xdr:col>
      <xdr:colOff>31750</xdr:colOff>
      <xdr:row>81</xdr:row>
      <xdr:rowOff>112154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982677"/>
          <a:ext cx="889000" cy="1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55580</xdr:rowOff>
    </xdr:from>
    <xdr:to>
      <xdr:col>11</xdr:col>
      <xdr:colOff>82550</xdr:colOff>
      <xdr:row>81</xdr:row>
      <xdr:rowOff>157180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4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141957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2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35840</xdr:rowOff>
    </xdr:from>
    <xdr:to>
      <xdr:col>7</xdr:col>
      <xdr:colOff>31750</xdr:colOff>
      <xdr:row>81</xdr:row>
      <xdr:rowOff>137440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9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147617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69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161192</xdr:rowOff>
    </xdr:from>
    <xdr:to>
      <xdr:col>23</xdr:col>
      <xdr:colOff>184150</xdr:colOff>
      <xdr:row>82</xdr:row>
      <xdr:rowOff>91342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4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133269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2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116365</xdr:rowOff>
    </xdr:from>
    <xdr:to>
      <xdr:col>19</xdr:col>
      <xdr:colOff>184150</xdr:colOff>
      <xdr:row>82</xdr:row>
      <xdr:rowOff>46515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31292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90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115585</xdr:rowOff>
    </xdr:from>
    <xdr:to>
      <xdr:col>15</xdr:col>
      <xdr:colOff>133350</xdr:colOff>
      <xdr:row>82</xdr:row>
      <xdr:rowOff>45735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30512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89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44427</xdr:rowOff>
    </xdr:from>
    <xdr:to>
      <xdr:col>11</xdr:col>
      <xdr:colOff>82550</xdr:colOff>
      <xdr:row>81</xdr:row>
      <xdr:rowOff>146027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3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156204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0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61354</xdr:rowOff>
    </xdr:from>
    <xdr:to>
      <xdr:col>7</xdr:col>
      <xdr:colOff>31750</xdr:colOff>
      <xdr:row>81</xdr:row>
      <xdr:rowOff>162954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4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147731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03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旧来からの給与体系により類似団体平均を上回っており、高い水準にある。今後は各種手当の総点検を行うなど、より一層の給与の適正化に努める。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78618</xdr:rowOff>
    </xdr:from>
    <xdr:to>
      <xdr:col>81</xdr:col>
      <xdr:colOff>44450</xdr:colOff>
      <xdr:row>86</xdr:row>
      <xdr:rowOff>136071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2331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22073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8077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147562</xdr:rowOff>
    </xdr:from>
    <xdr:to>
      <xdr:col>72</xdr:col>
      <xdr:colOff>203200</xdr:colOff>
      <xdr:row>87</xdr:row>
      <xdr:rowOff>22073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922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147562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807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164798</xdr:rowOff>
    </xdr:from>
    <xdr:to>
      <xdr:col>64</xdr:col>
      <xdr:colOff>152400</xdr:colOff>
      <xdr:row>86</xdr:row>
      <xdr:rowOff>94948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105125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27818</xdr:rowOff>
    </xdr:from>
    <xdr:to>
      <xdr:col>81</xdr:col>
      <xdr:colOff>95250</xdr:colOff>
      <xdr:row>86</xdr:row>
      <xdr:rowOff>129418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171345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4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96762</xdr:rowOff>
    </xdr:from>
    <xdr:to>
      <xdr:col>68</xdr:col>
      <xdr:colOff>203200</xdr:colOff>
      <xdr:row>87</xdr:row>
      <xdr:rowOff>26912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11689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過去からの新規採用抑制などにより、類似団体平均を下回っている。退職者が少なく、新規採用を若干採用しているが、途中退職により増加傾向とはなっていない。</a:t>
          </a:r>
          <a:endParaRPr lang="ja-JP" altLang="ja-JP" sz="1400">
            <a:effectLst/>
          </a:endParaRPr>
        </a:p>
        <a:p>
          <a:r>
            <a:rPr kumimoji="1" lang="ja-JP" altLang="ja-JP" sz="1100">
              <a:solidFill>
                <a:schemeClr val="dk1"/>
              </a:solidFill>
              <a:effectLst/>
              <a:latin typeface="+mn-lt"/>
              <a:ea typeface="+mn-ea"/>
              <a:cs typeface="+mn-cs"/>
            </a:rPr>
            <a:t>今後も適正な職員数に留意しながら、指定管理者制度の導入や勧奨退職及び専門職員の採用等で削減に努める。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20320</xdr:rowOff>
    </xdr:from>
    <xdr:to>
      <xdr:col>81</xdr:col>
      <xdr:colOff>44450</xdr:colOff>
      <xdr:row>62</xdr:row>
      <xdr:rowOff>50884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650220"/>
          <a:ext cx="8382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623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39624</xdr:rowOff>
    </xdr:from>
    <xdr:to>
      <xdr:col>77</xdr:col>
      <xdr:colOff>44450</xdr:colOff>
      <xdr:row>62</xdr:row>
      <xdr:rowOff>50884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669524"/>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73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31581</xdr:rowOff>
    </xdr:from>
    <xdr:to>
      <xdr:col>72</xdr:col>
      <xdr:colOff>203200</xdr:colOff>
      <xdr:row>62</xdr:row>
      <xdr:rowOff>39624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66148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168994</xdr:rowOff>
    </xdr:from>
    <xdr:to>
      <xdr:col>73</xdr:col>
      <xdr:colOff>44450</xdr:colOff>
      <xdr:row>63</xdr:row>
      <xdr:rowOff>99144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7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83921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88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27559</xdr:rowOff>
    </xdr:from>
    <xdr:to>
      <xdr:col>68</xdr:col>
      <xdr:colOff>152400</xdr:colOff>
      <xdr:row>62</xdr:row>
      <xdr:rowOff>31581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65745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29718</xdr:rowOff>
    </xdr:from>
    <xdr:to>
      <xdr:col>68</xdr:col>
      <xdr:colOff>203200</xdr:colOff>
      <xdr:row>63</xdr:row>
      <xdr:rowOff>131318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83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116095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4783</xdr:rowOff>
    </xdr:from>
    <xdr:to>
      <xdr:col>64</xdr:col>
      <xdr:colOff>152400</xdr:colOff>
      <xdr:row>63</xdr:row>
      <xdr:rowOff>106383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80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91160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892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157497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84</xdr:rowOff>
    </xdr:from>
    <xdr:to>
      <xdr:col>77</xdr:col>
      <xdr:colOff>95250</xdr:colOff>
      <xdr:row>62</xdr:row>
      <xdr:rowOff>101684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2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111861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39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160274</xdr:rowOff>
    </xdr:from>
    <xdr:to>
      <xdr:col>73</xdr:col>
      <xdr:colOff>44450</xdr:colOff>
      <xdr:row>62</xdr:row>
      <xdr:rowOff>90424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100601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152231</xdr:rowOff>
    </xdr:from>
    <xdr:to>
      <xdr:col>68</xdr:col>
      <xdr:colOff>203200</xdr:colOff>
      <xdr:row>62</xdr:row>
      <xdr:rowOff>82381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92558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379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148209</xdr:rowOff>
    </xdr:from>
    <xdr:to>
      <xdr:col>64</xdr:col>
      <xdr:colOff>152400</xdr:colOff>
      <xdr:row>62</xdr:row>
      <xdr:rowOff>78359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88536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37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鷹栖町総合振興計画のもと、地域住民との意見交換を図り適量・適切な事業実施により、類似団体平均を下回っている。今後と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37846</xdr:rowOff>
    </xdr:from>
    <xdr:to>
      <xdr:col>81</xdr:col>
      <xdr:colOff>44450</xdr:colOff>
      <xdr:row>39</xdr:row>
      <xdr:rowOff>86106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2439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37846</xdr:rowOff>
    </xdr:from>
    <xdr:to>
      <xdr:col>77</xdr:col>
      <xdr:colOff>44450</xdr:colOff>
      <xdr:row>39</xdr:row>
      <xdr:rowOff>47498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7243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47498</xdr:rowOff>
    </xdr:from>
    <xdr:to>
      <xdr:col>72</xdr:col>
      <xdr:colOff>203200</xdr:colOff>
      <xdr:row>39</xdr:row>
      <xdr:rowOff>57150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7340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153670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437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51833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158496</xdr:rowOff>
    </xdr:from>
    <xdr:to>
      <xdr:col>77</xdr:col>
      <xdr:colOff>95250</xdr:colOff>
      <xdr:row>39</xdr:row>
      <xdr:rowOff>88646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98823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4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168148</xdr:rowOff>
    </xdr:from>
    <xdr:to>
      <xdr:col>73</xdr:col>
      <xdr:colOff>44450</xdr:colOff>
      <xdr:row>39</xdr:row>
      <xdr:rowOff>98298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108475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が、令和４年度決算にかけて改善の傾向が見受けられる。</a:t>
          </a:r>
          <a:endParaRPr lang="ja-JP" altLang="ja-JP" sz="1400">
            <a:effectLst/>
          </a:endParaRPr>
        </a:p>
        <a:p>
          <a:r>
            <a:rPr kumimoji="1" lang="ja-JP" altLang="ja-JP" sz="1100">
              <a:solidFill>
                <a:schemeClr val="dk1"/>
              </a:solidFill>
              <a:effectLst/>
              <a:latin typeface="+mn-lt"/>
              <a:ea typeface="+mn-ea"/>
              <a:cs typeface="+mn-cs"/>
            </a:rPr>
            <a:t>要因としては、地方債現在高の減少による充当可能基金の増加があげられる。</a:t>
          </a:r>
          <a:endParaRPr lang="ja-JP" altLang="ja-JP" sz="1400">
            <a:effectLst/>
          </a:endParaRPr>
        </a:p>
        <a:p>
          <a:r>
            <a:rPr kumimoji="1" lang="ja-JP" altLang="ja-JP" sz="1100">
              <a:solidFill>
                <a:schemeClr val="dk1"/>
              </a:solidFill>
              <a:effectLst/>
              <a:latin typeface="+mn-lt"/>
              <a:ea typeface="+mn-ea"/>
              <a:cs typeface="+mn-cs"/>
            </a:rPr>
            <a:t>今後、公共事業や施設の大規模改修等も予定されているため、公債費等義務的経費の削減を中心とする行財政改革を進め、財政の健全化に努める。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12065</xdr:rowOff>
    </xdr:from>
    <xdr:to>
      <xdr:col>81</xdr:col>
      <xdr:colOff>44450</xdr:colOff>
      <xdr:row>16</xdr:row>
      <xdr:rowOff>25612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83815"/>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12206</xdr:rowOff>
    </xdr:from>
    <xdr:to>
      <xdr:col>77</xdr:col>
      <xdr:colOff>44450</xdr:colOff>
      <xdr:row>16</xdr:row>
      <xdr:rowOff>25612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75540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12206</xdr:rowOff>
    </xdr:from>
    <xdr:to>
      <xdr:col>72</xdr:col>
      <xdr:colOff>203200</xdr:colOff>
      <xdr:row>16</xdr:row>
      <xdr:rowOff>51082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55406"/>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33655</xdr:rowOff>
    </xdr:from>
    <xdr:to>
      <xdr:col>68</xdr:col>
      <xdr:colOff>152400</xdr:colOff>
      <xdr:row>16</xdr:row>
      <xdr:rowOff>51082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776855"/>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132715</xdr:rowOff>
    </xdr:from>
    <xdr:to>
      <xdr:col>81</xdr:col>
      <xdr:colOff>95250</xdr:colOff>
      <xdr:row>15</xdr:row>
      <xdr:rowOff>62865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104792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0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146262</xdr:rowOff>
    </xdr:from>
    <xdr:to>
      <xdr:col>77</xdr:col>
      <xdr:colOff>95250</xdr:colOff>
      <xdr:row>16</xdr:row>
      <xdr:rowOff>76412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61189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04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132856</xdr:rowOff>
    </xdr:from>
    <xdr:to>
      <xdr:col>73</xdr:col>
      <xdr:colOff>44450</xdr:colOff>
      <xdr:row>16</xdr:row>
      <xdr:rowOff>63006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0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47783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9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282</xdr:rowOff>
    </xdr:from>
    <xdr:to>
      <xdr:col>68</xdr:col>
      <xdr:colOff>203200</xdr:colOff>
      <xdr:row>16</xdr:row>
      <xdr:rowOff>101882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86659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2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154305</xdr:rowOff>
    </xdr:from>
    <xdr:to>
      <xdr:col>64</xdr:col>
      <xdr:colOff>152400</xdr:colOff>
      <xdr:row>16</xdr:row>
      <xdr:rowOff>84455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69232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81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6,666
6,644
139.42
6,570,319
6,286,714
268,335
3,453,999
5,963,043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人件費に係る経常収支比率は類似団体平均を下回って推移していたが、令和２年度から大きく上回っている。</a:t>
          </a:r>
          <a:endParaRPr lang="ja-JP" altLang="ja-JP" sz="1400">
            <a:effectLst/>
          </a:endParaRPr>
        </a:p>
        <a:p>
          <a:r>
            <a:rPr kumimoji="1" lang="ja-JP" altLang="ja-JP" sz="1100">
              <a:solidFill>
                <a:schemeClr val="dk1"/>
              </a:solidFill>
              <a:effectLst/>
              <a:latin typeface="+mn-lt"/>
              <a:ea typeface="+mn-ea"/>
              <a:cs typeface="+mn-cs"/>
            </a:rPr>
            <a:t>これは、会計年度任用職員数が多いこと及び地域おこし協力隊の採用を増加させていることが主な要因である。</a:t>
          </a:r>
          <a:endParaRPr lang="ja-JP" altLang="ja-JP" sz="1400">
            <a:effectLst/>
          </a:endParaRPr>
        </a:p>
        <a:p>
          <a:r>
            <a:rPr kumimoji="1" lang="ja-JP" altLang="ja-JP" sz="1100">
              <a:solidFill>
                <a:schemeClr val="dk1"/>
              </a:solidFill>
              <a:effectLst/>
              <a:latin typeface="+mn-lt"/>
              <a:ea typeface="+mn-ea"/>
              <a:cs typeface="+mn-cs"/>
            </a:rPr>
            <a:t>今後も適正な職員数に留意しながら、人件費の削減に努める。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659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66040</xdr:rowOff>
    </xdr:from>
    <xdr:to>
      <xdr:col>19</xdr:col>
      <xdr:colOff>187325</xdr:colOff>
      <xdr:row>40</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811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40</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8240"/>
          <a:ext cx="889000" cy="67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7620</xdr:rowOff>
    </xdr:from>
    <xdr:to>
      <xdr:col>15</xdr:col>
      <xdr:colOff>149225</xdr:colOff>
      <xdr:row>40</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物件費に係る経常収支比率が類似団体平均を上回っている要因としては、公共施設が多いことや施設管理経費が増加していることが主な要因である。</a:t>
          </a:r>
          <a:endParaRPr lang="ja-JP" altLang="ja-JP" sz="1400">
            <a:effectLst/>
          </a:endParaRPr>
        </a:p>
        <a:p>
          <a:r>
            <a:rPr kumimoji="1" lang="ja-JP" altLang="ja-JP" sz="1100">
              <a:solidFill>
                <a:schemeClr val="dk1"/>
              </a:solidFill>
              <a:effectLst/>
              <a:latin typeface="+mn-lt"/>
              <a:ea typeface="+mn-ea"/>
              <a:cs typeface="+mn-cs"/>
            </a:rPr>
            <a:t>今後は、施設管理経費の更なる削減を図り、見直しを進める。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124714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073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124714</xdr:rowOff>
    </xdr:from>
    <xdr:to>
      <xdr:col>78</xdr:col>
      <xdr:colOff>69850</xdr:colOff>
      <xdr:row>17</xdr:row>
      <xdr:rowOff>129286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39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129286</xdr:rowOff>
    </xdr:from>
    <xdr:to>
      <xdr:col>73</xdr:col>
      <xdr:colOff>180975</xdr:colOff>
      <xdr:row>20</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43936"/>
          <a:ext cx="8890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89916</xdr:rowOff>
    </xdr:from>
    <xdr:to>
      <xdr:col>74</xdr:col>
      <xdr:colOff>31750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30243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3556</xdr:rowOff>
    </xdr:from>
    <xdr:to>
      <xdr:col>69</xdr:col>
      <xdr:colOff>92075</xdr:colOff>
      <xdr:row>20</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4325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73914</xdr:rowOff>
    </xdr:from>
    <xdr:to>
      <xdr:col>78</xdr:col>
      <xdr:colOff>120650</xdr:colOff>
      <xdr:row>18</xdr:row>
      <xdr:rowOff>4064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78486</xdr:rowOff>
    </xdr:from>
    <xdr:to>
      <xdr:col>74</xdr:col>
      <xdr:colOff>31750</xdr:colOff>
      <xdr:row>18</xdr:row>
      <xdr:rowOff>8636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164863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133350</xdr:rowOff>
    </xdr:from>
    <xdr:to>
      <xdr:col>69</xdr:col>
      <xdr:colOff>142875</xdr:colOff>
      <xdr:row>20</xdr:row>
      <xdr:rowOff>63500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48277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124206</xdr:rowOff>
    </xdr:from>
    <xdr:to>
      <xdr:col>65</xdr:col>
      <xdr:colOff>53975</xdr:colOff>
      <xdr:row>20</xdr:row>
      <xdr:rowOff>54356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39133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46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扶助費に係る経常収支比率は類似団体平均並みに推移している。令和３年度は、新型コロナウイルス感染症関係により、一時的に減少していたが、令和４年度以降は、増加が見込まれている。</a:t>
          </a:r>
          <a:endParaRPr lang="ja-JP" altLang="ja-JP" sz="1400">
            <a:effectLst/>
          </a:endParaRPr>
        </a:p>
        <a:p>
          <a:r>
            <a:rPr kumimoji="1" lang="ja-JP" altLang="ja-JP" sz="1100">
              <a:solidFill>
                <a:schemeClr val="dk1"/>
              </a:solidFill>
              <a:effectLst/>
              <a:latin typeface="+mn-lt"/>
              <a:ea typeface="+mn-ea"/>
              <a:cs typeface="+mn-cs"/>
            </a:rPr>
            <a:t>　障害福祉費等の支出額も膨らんでくることが想定されるが、審査等の適正化を図り、さらに下降傾向に転じられるよう努める。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900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55</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2900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その他の経費に係る経常収支比率は類似団体と平均並みに推移している。</a:t>
          </a:r>
          <a:endParaRPr lang="ja-JP" altLang="ja-JP" sz="1400">
            <a:effectLst/>
          </a:endParaRPr>
        </a:p>
        <a:p>
          <a:r>
            <a:rPr kumimoji="1" lang="ja-JP" altLang="ja-JP" sz="1100">
              <a:solidFill>
                <a:schemeClr val="dk1"/>
              </a:solidFill>
              <a:effectLst/>
              <a:latin typeface="+mn-lt"/>
              <a:ea typeface="+mn-ea"/>
              <a:cs typeface="+mn-cs"/>
            </a:rPr>
            <a:t>下水道事業については企業会計化し、独立採算の原則に立ち返った料金の値上げによる健全化をしていく。また、国民健康保険事業においても国民健康保険税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85090</xdr:rowOff>
    </xdr:from>
    <xdr:to>
      <xdr:col>82</xdr:col>
      <xdr:colOff>107950</xdr:colOff>
      <xdr:row>56</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148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85090</xdr:rowOff>
    </xdr:from>
    <xdr:to>
      <xdr:col>78</xdr:col>
      <xdr:colOff>69850</xdr:colOff>
      <xdr:row>57</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51484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19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57</xdr:row>
      <xdr:rowOff>46990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6520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34290</xdr:rowOff>
    </xdr:from>
    <xdr:to>
      <xdr:col>78</xdr:col>
      <xdr:colOff>120650</xdr:colOff>
      <xdr:row>55</xdr:row>
      <xdr:rowOff>135890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146067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補助費等に係る経常収支比率が類似団体平均を大きく下回ってる要因としては、ごみ処理などを直営及び委託業務で行っているためで、行政サービスの提供方法の差異によるものと言える。</a:t>
          </a:r>
          <a:endParaRPr lang="ja-JP" altLang="ja-JP" sz="1400">
            <a:effectLst/>
          </a:endParaRPr>
        </a:p>
        <a:p>
          <a:r>
            <a:rPr kumimoji="1" lang="ja-JP" altLang="ja-JP" sz="1100">
              <a:solidFill>
                <a:schemeClr val="dk1"/>
              </a:solidFill>
              <a:effectLst/>
              <a:latin typeface="+mn-lt"/>
              <a:ea typeface="+mn-ea"/>
              <a:cs typeface="+mn-cs"/>
            </a:rPr>
            <a:t>また、補助金を交付するのが適当な事業を行っているのかなどについて明確な基準を設けて、必要性の低い補助金は見直しや廃止を行う方針である。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156718</xdr:rowOff>
    </xdr:from>
    <xdr:to>
      <xdr:col>82</xdr:col>
      <xdr:colOff>107950</xdr:colOff>
      <xdr:row>33</xdr:row>
      <xdr:rowOff>156718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8145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156718</xdr:rowOff>
    </xdr:from>
    <xdr:to>
      <xdr:col>78</xdr:col>
      <xdr:colOff>69850</xdr:colOff>
      <xdr:row>33</xdr:row>
      <xdr:rowOff>165862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8145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165862</xdr:rowOff>
    </xdr:from>
    <xdr:to>
      <xdr:col>73</xdr:col>
      <xdr:colOff>180975</xdr:colOff>
      <xdr:row>34</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8237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864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105918</xdr:rowOff>
    </xdr:from>
    <xdr:to>
      <xdr:col>82</xdr:col>
      <xdr:colOff>158750</xdr:colOff>
      <xdr:row>34</xdr:row>
      <xdr:rowOff>36068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14495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105918</xdr:rowOff>
    </xdr:from>
    <xdr:to>
      <xdr:col>78</xdr:col>
      <xdr:colOff>120650</xdr:colOff>
      <xdr:row>34</xdr:row>
      <xdr:rowOff>36068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46245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53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115062</xdr:rowOff>
    </xdr:from>
    <xdr:to>
      <xdr:col>74</xdr:col>
      <xdr:colOff>31750</xdr:colOff>
      <xdr:row>34</xdr:row>
      <xdr:rowOff>45212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55389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5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119397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類似団体平均並みであるが、近年大型の整備事業が集中したことより地方債現在高が増加した影響で、地方債の元利償還金が膨らんでおり、公債費に係る経常収支比率は増加傾向である。</a:t>
          </a:r>
          <a:endParaRPr lang="ja-JP" altLang="ja-JP" sz="1400">
            <a:effectLst/>
          </a:endParaRPr>
        </a:p>
        <a:p>
          <a:r>
            <a:rPr kumimoji="1" lang="ja-JP" altLang="ja-JP" sz="1100">
              <a:solidFill>
                <a:schemeClr val="dk1"/>
              </a:solidFill>
              <a:effectLst/>
              <a:latin typeface="+mn-lt"/>
              <a:ea typeface="+mn-ea"/>
              <a:cs typeface="+mn-cs"/>
            </a:rPr>
            <a:t>今後は類似団体平均を下回る水準で推移できるように、地方債の新規発行を伴う普通建設事業を抑制する。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76</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533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123189</xdr:rowOff>
    </xdr:from>
    <xdr:to>
      <xdr:col>19</xdr:col>
      <xdr:colOff>187325</xdr:colOff>
      <xdr:row>77</xdr:row>
      <xdr:rowOff>5080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533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5080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02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27939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029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72389</xdr:rowOff>
    </xdr:from>
    <xdr:to>
      <xdr:col>20</xdr:col>
      <xdr:colOff>38100</xdr:colOff>
      <xdr:row>77</xdr:row>
      <xdr:rowOff>2539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158766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18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125730</xdr:rowOff>
    </xdr:from>
    <xdr:to>
      <xdr:col>15</xdr:col>
      <xdr:colOff>149225</xdr:colOff>
      <xdr:row>77</xdr:row>
      <xdr:rowOff>55880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88916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これまで、類似団体平均とほぼ同じ推移をしていたが、令和３年度及び令和４年度は新型コロナウイルス感染症関係により、類似団体平均を大きく下回っている。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今後は増加傾向と考えられるため、維持補修費等に歯止めをかけられるよう、行財政改革への取組を通じて削減に努める。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168910</xdr:rowOff>
    </xdr:from>
    <xdr:to>
      <xdr:col>82</xdr:col>
      <xdr:colOff>107950</xdr:colOff>
      <xdr:row>75</xdr:row>
      <xdr:rowOff>43180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562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168910</xdr:rowOff>
    </xdr:from>
    <xdr:to>
      <xdr:col>78</xdr:col>
      <xdr:colOff>69850</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856210"/>
          <a:ext cx="889000" cy="41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27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153670</xdr:rowOff>
    </xdr:from>
    <xdr:to>
      <xdr:col>69</xdr:col>
      <xdr:colOff>92075</xdr:colOff>
      <xdr:row>77</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1838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163830</xdr:rowOff>
    </xdr:from>
    <xdr:to>
      <xdr:col>82</xdr:col>
      <xdr:colOff>158750</xdr:colOff>
      <xdr:row>75</xdr:row>
      <xdr:rowOff>93980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8907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118110</xdr:rowOff>
    </xdr:from>
    <xdr:to>
      <xdr:col>78</xdr:col>
      <xdr:colOff>120650</xdr:colOff>
      <xdr:row>75</xdr:row>
      <xdr:rowOff>48260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58437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74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102870</xdr:rowOff>
    </xdr:from>
    <xdr:to>
      <xdr:col>65</xdr:col>
      <xdr:colOff>53975</xdr:colOff>
      <xdr:row>77</xdr:row>
      <xdr:rowOff>33020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43197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147201</xdr:rowOff>
    </xdr:from>
    <xdr:to>
      <xdr:col>29</xdr:col>
      <xdr:colOff>127000</xdr:colOff>
      <xdr:row>15</xdr:row>
      <xdr:rowOff>60302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95126"/>
          <a:ext cx="647700" cy="84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43202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48491</xdr:rowOff>
    </xdr:from>
    <xdr:to>
      <xdr:col>26</xdr:col>
      <xdr:colOff>50800</xdr:colOff>
      <xdr:row>15</xdr:row>
      <xdr:rowOff>60302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667866"/>
          <a:ext cx="698500" cy="1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48491</xdr:rowOff>
    </xdr:from>
    <xdr:to>
      <xdr:col>22</xdr:col>
      <xdr:colOff>114300</xdr:colOff>
      <xdr:row>15</xdr:row>
      <xdr:rowOff>163378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67866"/>
          <a:ext cx="698500" cy="114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33665</xdr:rowOff>
    </xdr:from>
    <xdr:to>
      <xdr:col>22</xdr:col>
      <xdr:colOff>165100</xdr:colOff>
      <xdr:row>14</xdr:row>
      <xdr:rowOff>135265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481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145442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25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163378</xdr:rowOff>
    </xdr:from>
    <xdr:to>
      <xdr:col>18</xdr:col>
      <xdr:colOff>177800</xdr:colOff>
      <xdr:row>16</xdr:row>
      <xdr:rowOff>88229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82753"/>
          <a:ext cx="698500" cy="96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69350</xdr:rowOff>
    </xdr:from>
    <xdr:to>
      <xdr:col>19</xdr:col>
      <xdr:colOff>38100</xdr:colOff>
      <xdr:row>14</xdr:row>
      <xdr:rowOff>170950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51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9677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28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82570</xdr:rowOff>
    </xdr:from>
    <xdr:to>
      <xdr:col>15</xdr:col>
      <xdr:colOff>101600</xdr:colOff>
      <xdr:row>15</xdr:row>
      <xdr:rowOff>12720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530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22897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29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96401</xdr:rowOff>
    </xdr:from>
    <xdr:to>
      <xdr:col>29</xdr:col>
      <xdr:colOff>177800</xdr:colOff>
      <xdr:row>15</xdr:row>
      <xdr:rowOff>26551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44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112928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9502</xdr:rowOff>
    </xdr:from>
    <xdr:to>
      <xdr:col>26</xdr:col>
      <xdr:colOff>101600</xdr:colOff>
      <xdr:row>15</xdr:row>
      <xdr:rowOff>111102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28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121279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9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169141</xdr:rowOff>
    </xdr:from>
    <xdr:to>
      <xdr:col>22</xdr:col>
      <xdr:colOff>165100</xdr:colOff>
      <xdr:row>15</xdr:row>
      <xdr:rowOff>99291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17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84068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03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112578</xdr:rowOff>
    </xdr:from>
    <xdr:to>
      <xdr:col>19</xdr:col>
      <xdr:colOff>38100</xdr:colOff>
      <xdr:row>16</xdr:row>
      <xdr:rowOff>42728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31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27505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1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37429</xdr:rowOff>
    </xdr:from>
    <xdr:to>
      <xdr:col>15</xdr:col>
      <xdr:colOff>101600</xdr:colOff>
      <xdr:row>16</xdr:row>
      <xdr:rowOff>139029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28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123806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59187</xdr:rowOff>
    </xdr:from>
    <xdr:to>
      <xdr:col>29</xdr:col>
      <xdr:colOff>127000</xdr:colOff>
      <xdr:row>37</xdr:row>
      <xdr:rowOff>129335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83887"/>
          <a:ext cx="647700" cy="70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50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129335</xdr:rowOff>
    </xdr:from>
    <xdr:to>
      <xdr:col>26</xdr:col>
      <xdr:colOff>50800</xdr:colOff>
      <xdr:row>37</xdr:row>
      <xdr:rowOff>135034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254035"/>
          <a:ext cx="698500" cy="5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190149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0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135034</xdr:rowOff>
    </xdr:from>
    <xdr:to>
      <xdr:col>22</xdr:col>
      <xdr:colOff>114300</xdr:colOff>
      <xdr:row>37</xdr:row>
      <xdr:rowOff>223861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59734"/>
          <a:ext cx="698500" cy="88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68387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162025</xdr:rowOff>
    </xdr:from>
    <xdr:to>
      <xdr:col>18</xdr:col>
      <xdr:colOff>177800</xdr:colOff>
      <xdr:row>37</xdr:row>
      <xdr:rowOff>223861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286725"/>
          <a:ext cx="698500" cy="61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93042</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8387</xdr:rowOff>
    </xdr:from>
    <xdr:to>
      <xdr:col>29</xdr:col>
      <xdr:colOff>177800</xdr:colOff>
      <xdr:row>37</xdr:row>
      <xdr:rowOff>109987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33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151914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0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78535</xdr:rowOff>
    </xdr:from>
    <xdr:to>
      <xdr:col>26</xdr:col>
      <xdr:colOff>101600</xdr:colOff>
      <xdr:row>37</xdr:row>
      <xdr:rowOff>180135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0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164912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89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84234</xdr:rowOff>
    </xdr:from>
    <xdr:to>
      <xdr:col>22</xdr:col>
      <xdr:colOff>165100</xdr:colOff>
      <xdr:row>37</xdr:row>
      <xdr:rowOff>185834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08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170611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9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173061</xdr:rowOff>
    </xdr:from>
    <xdr:to>
      <xdr:col>19</xdr:col>
      <xdr:colOff>38100</xdr:colOff>
      <xdr:row>37</xdr:row>
      <xdr:rowOff>274661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97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259438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8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111225</xdr:rowOff>
    </xdr:from>
    <xdr:to>
      <xdr:col>15</xdr:col>
      <xdr:colOff>101600</xdr:colOff>
      <xdr:row>37</xdr:row>
      <xdr:rowOff>212825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3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197602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2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6,666
6,644
139.42
6,570,319
6,286,714
268,335
3,453,999
5,963,043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121541</xdr:rowOff>
    </xdr:from>
    <xdr:to>
      <xdr:col>24</xdr:col>
      <xdr:colOff>63500</xdr:colOff>
      <xdr:row>34</xdr:row>
      <xdr:rowOff>21087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79391"/>
          <a:ext cx="838200" cy="7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9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10053</xdr:rowOff>
    </xdr:from>
    <xdr:to>
      <xdr:col>19</xdr:col>
      <xdr:colOff>177800</xdr:colOff>
      <xdr:row>34</xdr:row>
      <xdr:rowOff>21087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39353"/>
          <a:ext cx="889000" cy="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101579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10053</xdr:rowOff>
    </xdr:from>
    <xdr:to>
      <xdr:col>15</xdr:col>
      <xdr:colOff>50800</xdr:colOff>
      <xdr:row>36</xdr:row>
      <xdr:rowOff>100701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39353"/>
          <a:ext cx="889000" cy="43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42685</xdr:rowOff>
    </xdr:from>
    <xdr:to>
      <xdr:col>15</xdr:col>
      <xdr:colOff>101600</xdr:colOff>
      <xdr:row>34</xdr:row>
      <xdr:rowOff>144285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87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135412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6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100701</xdr:rowOff>
    </xdr:from>
    <xdr:to>
      <xdr:col>10</xdr:col>
      <xdr:colOff>114300</xdr:colOff>
      <xdr:row>36</xdr:row>
      <xdr:rowOff>101745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72901"/>
          <a:ext cx="8890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163492</xdr:rowOff>
    </xdr:from>
    <xdr:to>
      <xdr:col>10</xdr:col>
      <xdr:colOff>165100</xdr:colOff>
      <xdr:row>35</xdr:row>
      <xdr:rowOff>93642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110169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6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13027</xdr:rowOff>
    </xdr:from>
    <xdr:to>
      <xdr:col>6</xdr:col>
      <xdr:colOff>38100</xdr:colOff>
      <xdr:row>35</xdr:row>
      <xdr:rowOff>114627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131154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78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70741</xdr:rowOff>
    </xdr:from>
    <xdr:to>
      <xdr:col>24</xdr:col>
      <xdr:colOff>114300</xdr:colOff>
      <xdr:row>34</xdr:row>
      <xdr:rowOff>891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2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93618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8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141737</xdr:rowOff>
    </xdr:from>
    <xdr:to>
      <xdr:col>20</xdr:col>
      <xdr:colOff>38100</xdr:colOff>
      <xdr:row>34</xdr:row>
      <xdr:rowOff>71887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88414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74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130703</xdr:rowOff>
    </xdr:from>
    <xdr:to>
      <xdr:col>15</xdr:col>
      <xdr:colOff>101600</xdr:colOff>
      <xdr:row>34</xdr:row>
      <xdr:rowOff>60853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8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77380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49901</xdr:rowOff>
    </xdr:from>
    <xdr:to>
      <xdr:col>10</xdr:col>
      <xdr:colOff>165100</xdr:colOff>
      <xdr:row>36</xdr:row>
      <xdr:rowOff>151501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2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142628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50945</xdr:rowOff>
    </xdr:from>
    <xdr:to>
      <xdr:col>6</xdr:col>
      <xdr:colOff>38100</xdr:colOff>
      <xdr:row>36</xdr:row>
      <xdr:rowOff>152545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143672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1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95767</xdr:rowOff>
    </xdr:from>
    <xdr:to>
      <xdr:col>24</xdr:col>
      <xdr:colOff>63500</xdr:colOff>
      <xdr:row>57</xdr:row>
      <xdr:rowOff>109127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68417"/>
          <a:ext cx="838200" cy="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31108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109127</xdr:rowOff>
    </xdr:from>
    <xdr:to>
      <xdr:col>19</xdr:col>
      <xdr:colOff>177800</xdr:colOff>
      <xdr:row>57</xdr:row>
      <xdr:rowOff>134034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81777"/>
          <a:ext cx="889000" cy="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4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69510</xdr:rowOff>
    </xdr:from>
    <xdr:to>
      <xdr:col>15</xdr:col>
      <xdr:colOff>50800</xdr:colOff>
      <xdr:row>57</xdr:row>
      <xdr:rowOff>134034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42160"/>
          <a:ext cx="889000" cy="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44984</xdr:rowOff>
    </xdr:from>
    <xdr:to>
      <xdr:col>15</xdr:col>
      <xdr:colOff>101600</xdr:colOff>
      <xdr:row>57</xdr:row>
      <xdr:rowOff>146584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163111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59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61395</xdr:rowOff>
    </xdr:from>
    <xdr:to>
      <xdr:col>10</xdr:col>
      <xdr:colOff>114300</xdr:colOff>
      <xdr:row>57</xdr:row>
      <xdr:rowOff>69510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34045"/>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49281</xdr:rowOff>
    </xdr:from>
    <xdr:to>
      <xdr:col>10</xdr:col>
      <xdr:colOff>165100</xdr:colOff>
      <xdr:row>57</xdr:row>
      <xdr:rowOff>150881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142008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63779</xdr:rowOff>
    </xdr:from>
    <xdr:to>
      <xdr:col>6</xdr:col>
      <xdr:colOff>38100</xdr:colOff>
      <xdr:row>57</xdr:row>
      <xdr:rowOff>165379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156506</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2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44967</xdr:rowOff>
    </xdr:from>
    <xdr:to>
      <xdr:col>24</xdr:col>
      <xdr:colOff>114300</xdr:colOff>
      <xdr:row>57</xdr:row>
      <xdr:rowOff>146567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1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67844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6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58327</xdr:rowOff>
    </xdr:from>
    <xdr:to>
      <xdr:col>20</xdr:col>
      <xdr:colOff>38100</xdr:colOff>
      <xdr:row>57</xdr:row>
      <xdr:rowOff>159927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3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5004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0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83234</xdr:rowOff>
    </xdr:from>
    <xdr:to>
      <xdr:col>15</xdr:col>
      <xdr:colOff>101600</xdr:colOff>
      <xdr:row>58</xdr:row>
      <xdr:rowOff>13384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5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4511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94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18710</xdr:rowOff>
    </xdr:from>
    <xdr:to>
      <xdr:col>10</xdr:col>
      <xdr:colOff>165100</xdr:colOff>
      <xdr:row>57</xdr:row>
      <xdr:rowOff>120310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136837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56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10595</xdr:rowOff>
    </xdr:from>
    <xdr:to>
      <xdr:col>6</xdr:col>
      <xdr:colOff>38100</xdr:colOff>
      <xdr:row>57</xdr:row>
      <xdr:rowOff>112195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8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128722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55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91370</xdr:rowOff>
    </xdr:from>
    <xdr:to>
      <xdr:col>24</xdr:col>
      <xdr:colOff>63500</xdr:colOff>
      <xdr:row>77</xdr:row>
      <xdr:rowOff>13112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21570"/>
          <a:ext cx="838200" cy="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88777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9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149110</xdr:rowOff>
    </xdr:from>
    <xdr:to>
      <xdr:col>19</xdr:col>
      <xdr:colOff>177800</xdr:colOff>
      <xdr:row>77</xdr:row>
      <xdr:rowOff>13112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007860"/>
          <a:ext cx="889000" cy="20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37304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149110</xdr:rowOff>
    </xdr:from>
    <xdr:to>
      <xdr:col>15</xdr:col>
      <xdr:colOff>50800</xdr:colOff>
      <xdr:row>77</xdr:row>
      <xdr:rowOff>44811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007860"/>
          <a:ext cx="889000" cy="2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84738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121602</xdr:rowOff>
    </xdr:from>
    <xdr:to>
      <xdr:col>10</xdr:col>
      <xdr:colOff>114300</xdr:colOff>
      <xdr:row>77</xdr:row>
      <xdr:rowOff>44811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151802"/>
          <a:ext cx="889000" cy="9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126153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124725</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3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40570</xdr:rowOff>
    </xdr:from>
    <xdr:to>
      <xdr:col>24</xdr:col>
      <xdr:colOff>114300</xdr:colOff>
      <xdr:row>76</xdr:row>
      <xdr:rowOff>142170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63447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2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133762</xdr:rowOff>
    </xdr:from>
    <xdr:to>
      <xdr:col>20</xdr:col>
      <xdr:colOff>38100</xdr:colOff>
      <xdr:row>77</xdr:row>
      <xdr:rowOff>63912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80439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98311</xdr:rowOff>
    </xdr:from>
    <xdr:to>
      <xdr:col>15</xdr:col>
      <xdr:colOff>101600</xdr:colOff>
      <xdr:row>76</xdr:row>
      <xdr:rowOff>28460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957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44988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73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165461</xdr:rowOff>
    </xdr:from>
    <xdr:to>
      <xdr:col>10</xdr:col>
      <xdr:colOff>165100</xdr:colOff>
      <xdr:row>77</xdr:row>
      <xdr:rowOff>95611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112138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70802</xdr:rowOff>
    </xdr:from>
    <xdr:to>
      <xdr:col>6</xdr:col>
      <xdr:colOff>38100</xdr:colOff>
      <xdr:row>77</xdr:row>
      <xdr:rowOff>952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0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17480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87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2583</xdr:rowOff>
    </xdr:from>
    <xdr:to>
      <xdr:col>24</xdr:col>
      <xdr:colOff>63500</xdr:colOff>
      <xdr:row>94</xdr:row>
      <xdr:rowOff>112454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118883"/>
          <a:ext cx="838200" cy="10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2583</xdr:rowOff>
    </xdr:from>
    <xdr:to>
      <xdr:col>19</xdr:col>
      <xdr:colOff>177800</xdr:colOff>
      <xdr:row>96</xdr:row>
      <xdr:rowOff>10105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118883"/>
          <a:ext cx="889000" cy="35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10105</xdr:rowOff>
    </xdr:from>
    <xdr:to>
      <xdr:col>15</xdr:col>
      <xdr:colOff>50800</xdr:colOff>
      <xdr:row>96</xdr:row>
      <xdr:rowOff>89734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69305"/>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149373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89734</xdr:rowOff>
    </xdr:from>
    <xdr:to>
      <xdr:col>10</xdr:col>
      <xdr:colOff>114300</xdr:colOff>
      <xdr:row>96</xdr:row>
      <xdr:rowOff>149509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48934"/>
          <a:ext cx="889000" cy="5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162447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39735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61654</xdr:rowOff>
    </xdr:from>
    <xdr:to>
      <xdr:col>24</xdr:col>
      <xdr:colOff>114300</xdr:colOff>
      <xdr:row>94</xdr:row>
      <xdr:rowOff>163254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7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84531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2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123233</xdr:rowOff>
    </xdr:from>
    <xdr:to>
      <xdr:col>20</xdr:col>
      <xdr:colOff>38100</xdr:colOff>
      <xdr:row>94</xdr:row>
      <xdr:rowOff>53383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6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69910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84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130755</xdr:rowOff>
    </xdr:from>
    <xdr:to>
      <xdr:col>15</xdr:col>
      <xdr:colOff>101600</xdr:colOff>
      <xdr:row>96</xdr:row>
      <xdr:rowOff>60905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77432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1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38934</xdr:rowOff>
    </xdr:from>
    <xdr:to>
      <xdr:col>10</xdr:col>
      <xdr:colOff>165100</xdr:colOff>
      <xdr:row>96</xdr:row>
      <xdr:rowOff>140534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9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157061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27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98709</xdr:rowOff>
    </xdr:from>
    <xdr:to>
      <xdr:col>6</xdr:col>
      <xdr:colOff>38100</xdr:colOff>
      <xdr:row>97</xdr:row>
      <xdr:rowOff>28859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5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19986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158416</xdr:rowOff>
    </xdr:from>
    <xdr:to>
      <xdr:col>55</xdr:col>
      <xdr:colOff>0</xdr:colOff>
      <xdr:row>36</xdr:row>
      <xdr:rowOff>79666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159166"/>
          <a:ext cx="838200" cy="9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48497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20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120507</xdr:rowOff>
    </xdr:from>
    <xdr:to>
      <xdr:col>50</xdr:col>
      <xdr:colOff>114300</xdr:colOff>
      <xdr:row>36</xdr:row>
      <xdr:rowOff>79666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949807"/>
          <a:ext cx="889000" cy="30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27358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120507</xdr:rowOff>
    </xdr:from>
    <xdr:to>
      <xdr:col>45</xdr:col>
      <xdr:colOff>177800</xdr:colOff>
      <xdr:row>36</xdr:row>
      <xdr:rowOff>138916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949807"/>
          <a:ext cx="889000" cy="36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166543</xdr:rowOff>
    </xdr:from>
    <xdr:to>
      <xdr:col>46</xdr:col>
      <xdr:colOff>38100</xdr:colOff>
      <xdr:row>34</xdr:row>
      <xdr:rowOff>96693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82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113220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59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138916</xdr:rowOff>
    </xdr:from>
    <xdr:to>
      <xdr:col>41</xdr:col>
      <xdr:colOff>50800</xdr:colOff>
      <xdr:row>37</xdr:row>
      <xdr:rowOff>23934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311116"/>
          <a:ext cx="889000" cy="5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72777</xdr:rowOff>
    </xdr:from>
    <xdr:to>
      <xdr:col>41</xdr:col>
      <xdr:colOff>101600</xdr:colOff>
      <xdr:row>37</xdr:row>
      <xdr:rowOff>2927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4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19454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02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83172</xdr:rowOff>
    </xdr:from>
    <xdr:to>
      <xdr:col>36</xdr:col>
      <xdr:colOff>165100</xdr:colOff>
      <xdr:row>37</xdr:row>
      <xdr:rowOff>13322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2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29849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03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107616</xdr:rowOff>
    </xdr:from>
    <xdr:to>
      <xdr:col>55</xdr:col>
      <xdr:colOff>50800</xdr:colOff>
      <xdr:row>36</xdr:row>
      <xdr:rowOff>37766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0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130493</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5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28866</xdr:rowOff>
    </xdr:from>
    <xdr:to>
      <xdr:col>50</xdr:col>
      <xdr:colOff>165100</xdr:colOff>
      <xdr:row>36</xdr:row>
      <xdr:rowOff>130466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146993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97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69707</xdr:rowOff>
    </xdr:from>
    <xdr:to>
      <xdr:col>46</xdr:col>
      <xdr:colOff>38100</xdr:colOff>
      <xdr:row>34</xdr:row>
      <xdr:rowOff>171307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8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162434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99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88116</xdr:rowOff>
    </xdr:from>
    <xdr:to>
      <xdr:col>41</xdr:col>
      <xdr:colOff>101600</xdr:colOff>
      <xdr:row>37</xdr:row>
      <xdr:rowOff>18266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6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9393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63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144584</xdr:rowOff>
    </xdr:from>
    <xdr:to>
      <xdr:col>36</xdr:col>
      <xdr:colOff>165100</xdr:colOff>
      <xdr:row>37</xdr:row>
      <xdr:rowOff>74734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1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65861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640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101085</xdr:rowOff>
    </xdr:from>
    <xdr:to>
      <xdr:col>55</xdr:col>
      <xdr:colOff>0</xdr:colOff>
      <xdr:row>58</xdr:row>
      <xdr:rowOff>105557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45185"/>
          <a:ext cx="838200" cy="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74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19361</xdr:rowOff>
    </xdr:from>
    <xdr:to>
      <xdr:col>50</xdr:col>
      <xdr:colOff>114300</xdr:colOff>
      <xdr:row>58</xdr:row>
      <xdr:rowOff>101085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963461"/>
          <a:ext cx="889000" cy="8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107456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0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19361</xdr:rowOff>
    </xdr:from>
    <xdr:to>
      <xdr:col>45</xdr:col>
      <xdr:colOff>177800</xdr:colOff>
      <xdr:row>58</xdr:row>
      <xdr:rowOff>105076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963461"/>
          <a:ext cx="889000" cy="8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82304</xdr:rowOff>
    </xdr:from>
    <xdr:to>
      <xdr:col>46</xdr:col>
      <xdr:colOff>38100</xdr:colOff>
      <xdr:row>58</xdr:row>
      <xdr:rowOff>12454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5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28981</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63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9927</xdr:rowOff>
    </xdr:from>
    <xdr:to>
      <xdr:col>41</xdr:col>
      <xdr:colOff>50800</xdr:colOff>
      <xdr:row>58</xdr:row>
      <xdr:rowOff>105076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54027"/>
          <a:ext cx="889000" cy="9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94902</xdr:rowOff>
    </xdr:from>
    <xdr:to>
      <xdr:col>41</xdr:col>
      <xdr:colOff>101600</xdr:colOff>
      <xdr:row>58</xdr:row>
      <xdr:rowOff>25052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6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41579</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64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123829</xdr:rowOff>
    </xdr:from>
    <xdr:to>
      <xdr:col>36</xdr:col>
      <xdr:colOff>165100</xdr:colOff>
      <xdr:row>58</xdr:row>
      <xdr:rowOff>53979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89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70506</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67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54757</xdr:rowOff>
    </xdr:from>
    <xdr:to>
      <xdr:col>55</xdr:col>
      <xdr:colOff>50800</xdr:colOff>
      <xdr:row>58</xdr:row>
      <xdr:rowOff>156357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141134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1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50285</xdr:rowOff>
    </xdr:from>
    <xdr:to>
      <xdr:col>50</xdr:col>
      <xdr:colOff>165100</xdr:colOff>
      <xdr:row>58</xdr:row>
      <xdr:rowOff>151885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143012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08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140011</xdr:rowOff>
    </xdr:from>
    <xdr:to>
      <xdr:col>46</xdr:col>
      <xdr:colOff>38100</xdr:colOff>
      <xdr:row>58</xdr:row>
      <xdr:rowOff>70161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1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61288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1000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54276</xdr:rowOff>
    </xdr:from>
    <xdr:to>
      <xdr:col>41</xdr:col>
      <xdr:colOff>101600</xdr:colOff>
      <xdr:row>58</xdr:row>
      <xdr:rowOff>155876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9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147003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09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130577</xdr:rowOff>
    </xdr:from>
    <xdr:to>
      <xdr:col>36</xdr:col>
      <xdr:colOff>165100</xdr:colOff>
      <xdr:row>58</xdr:row>
      <xdr:rowOff>60727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0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51854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99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160787</xdr:rowOff>
    </xdr:from>
    <xdr:to>
      <xdr:col>50</xdr:col>
      <xdr:colOff>114300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33887"/>
          <a:ext cx="889000" cy="5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160787</xdr:rowOff>
    </xdr:from>
    <xdr:to>
      <xdr:col>45</xdr:col>
      <xdr:colOff>177800</xdr:colOff>
      <xdr:row>79</xdr:row>
      <xdr:rowOff>42168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33887"/>
          <a:ext cx="889000" cy="5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106246</xdr:rowOff>
    </xdr:from>
    <xdr:to>
      <xdr:col>46</xdr:col>
      <xdr:colOff>38100</xdr:colOff>
      <xdr:row>79</xdr:row>
      <xdr:rowOff>36396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52923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5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42168</xdr:rowOff>
    </xdr:from>
    <xdr:to>
      <xdr:col>41</xdr:col>
      <xdr:colOff>50800</xdr:colOff>
      <xdr:row>79</xdr:row>
      <xdr:rowOff>44039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86718"/>
          <a:ext cx="889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109817</xdr:rowOff>
    </xdr:from>
    <xdr:to>
      <xdr:col>41</xdr:col>
      <xdr:colOff>101600</xdr:colOff>
      <xdr:row>79</xdr:row>
      <xdr:rowOff>39967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8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56494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114836</xdr:rowOff>
    </xdr:from>
    <xdr:to>
      <xdr:col>36</xdr:col>
      <xdr:colOff>165100</xdr:colOff>
      <xdr:row>79</xdr:row>
      <xdr:rowOff>44986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8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61513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6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109987</xdr:rowOff>
    </xdr:from>
    <xdr:to>
      <xdr:col>46</xdr:col>
      <xdr:colOff>38100</xdr:colOff>
      <xdr:row>79</xdr:row>
      <xdr:rowOff>40137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8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31264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7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162818</xdr:rowOff>
    </xdr:from>
    <xdr:to>
      <xdr:col>41</xdr:col>
      <xdr:colOff>101600</xdr:colOff>
      <xdr:row>79</xdr:row>
      <xdr:rowOff>92968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3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84095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2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164689</xdr:rowOff>
    </xdr:from>
    <xdr:to>
      <xdr:col>36</xdr:col>
      <xdr:colOff>165100</xdr:colOff>
      <xdr:row>79</xdr:row>
      <xdr:rowOff>94839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85966</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83017" y="13630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77189</xdr:rowOff>
    </xdr:from>
    <xdr:to>
      <xdr:col>55</xdr:col>
      <xdr:colOff>0</xdr:colOff>
      <xdr:row>97</xdr:row>
      <xdr:rowOff>85434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707839"/>
          <a:ext cx="838200" cy="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160172</xdr:rowOff>
    </xdr:from>
    <xdr:to>
      <xdr:col>50</xdr:col>
      <xdr:colOff>114300</xdr:colOff>
      <xdr:row>97</xdr:row>
      <xdr:rowOff>77189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619372"/>
          <a:ext cx="889000" cy="8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128599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160172</xdr:rowOff>
    </xdr:from>
    <xdr:to>
      <xdr:col>45</xdr:col>
      <xdr:colOff>177800</xdr:colOff>
      <xdr:row>97</xdr:row>
      <xdr:rowOff>88223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619372"/>
          <a:ext cx="889000" cy="9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36722</xdr:rowOff>
    </xdr:from>
    <xdr:to>
      <xdr:col>46</xdr:col>
      <xdr:colOff>38100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50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148299</xdr:rowOff>
    </xdr:from>
    <xdr:to>
      <xdr:col>41</xdr:col>
      <xdr:colOff>50800</xdr:colOff>
      <xdr:row>97</xdr:row>
      <xdr:rowOff>88223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436049"/>
          <a:ext cx="889000" cy="28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78491</xdr:rowOff>
    </xdr:from>
    <xdr:to>
      <xdr:col>41</xdr:col>
      <xdr:colOff>101600</xdr:colOff>
      <xdr:row>97</xdr:row>
      <xdr:rowOff>8641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25168</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61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131945</xdr:rowOff>
    </xdr:from>
    <xdr:to>
      <xdr:col>36</xdr:col>
      <xdr:colOff>165100</xdr:colOff>
      <xdr:row>97</xdr:row>
      <xdr:rowOff>62095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53222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8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34634</xdr:rowOff>
    </xdr:from>
    <xdr:to>
      <xdr:col>55</xdr:col>
      <xdr:colOff>50800</xdr:colOff>
      <xdr:row>97</xdr:row>
      <xdr:rowOff>136234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57511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1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26389</xdr:rowOff>
    </xdr:from>
    <xdr:to>
      <xdr:col>50</xdr:col>
      <xdr:colOff>165100</xdr:colOff>
      <xdr:row>97</xdr:row>
      <xdr:rowOff>127989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5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144516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43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109372</xdr:rowOff>
    </xdr:from>
    <xdr:to>
      <xdr:col>46</xdr:col>
      <xdr:colOff>38100</xdr:colOff>
      <xdr:row>97</xdr:row>
      <xdr:rowOff>39522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6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30649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50795" y="1666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37423</xdr:rowOff>
    </xdr:from>
    <xdr:to>
      <xdr:col>41</xdr:col>
      <xdr:colOff>101600</xdr:colOff>
      <xdr:row>97</xdr:row>
      <xdr:rowOff>139023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6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130150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6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97499</xdr:rowOff>
    </xdr:from>
    <xdr:to>
      <xdr:col>36</xdr:col>
      <xdr:colOff>165100</xdr:colOff>
      <xdr:row>96</xdr:row>
      <xdr:rowOff>27649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8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44176</xdr:rowOff>
    </xdr:from>
    <xdr:ext cx="59901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672795" y="1616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41928</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28478"/>
          <a:ext cx="8890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24892</xdr:rowOff>
    </xdr:from>
    <xdr:to>
      <xdr:col>76</xdr:col>
      <xdr:colOff>165100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40556</xdr:rowOff>
    </xdr:from>
    <xdr:to>
      <xdr:col>71</xdr:col>
      <xdr:colOff>177800</xdr:colOff>
      <xdr:row>39</xdr:row>
      <xdr:rowOff>41928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2710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39431</xdr:rowOff>
    </xdr:from>
    <xdr:to>
      <xdr:col>72</xdr:col>
      <xdr:colOff>38100</xdr:colOff>
      <xdr:row>38</xdr:row>
      <xdr:rowOff>141031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157558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43957</xdr:rowOff>
    </xdr:from>
    <xdr:to>
      <xdr:col>67</xdr:col>
      <xdr:colOff>101600</xdr:colOff>
      <xdr:row>38</xdr:row>
      <xdr:rowOff>145557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162084</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33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162578</xdr:rowOff>
    </xdr:from>
    <xdr:to>
      <xdr:col>72</xdr:col>
      <xdr:colOff>38100</xdr:colOff>
      <xdr:row>39</xdr:row>
      <xdr:rowOff>92728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83855</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7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161206</xdr:rowOff>
    </xdr:from>
    <xdr:to>
      <xdr:col>67</xdr:col>
      <xdr:colOff>101600</xdr:colOff>
      <xdr:row>39</xdr:row>
      <xdr:rowOff>91356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82483</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69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168061</xdr:rowOff>
    </xdr:from>
    <xdr:to>
      <xdr:col>85</xdr:col>
      <xdr:colOff>127000</xdr:colOff>
      <xdr:row>77</xdr:row>
      <xdr:rowOff>22230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198261"/>
          <a:ext cx="838200" cy="2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154309</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318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22230</xdr:rowOff>
    </xdr:from>
    <xdr:to>
      <xdr:col>81</xdr:col>
      <xdr:colOff>50800</xdr:colOff>
      <xdr:row>77</xdr:row>
      <xdr:rowOff>27198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223880"/>
          <a:ext cx="889000" cy="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109504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27198</xdr:rowOff>
    </xdr:from>
    <xdr:to>
      <xdr:col>76</xdr:col>
      <xdr:colOff>114300</xdr:colOff>
      <xdr:row>77</xdr:row>
      <xdr:rowOff>42218</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228848"/>
          <a:ext cx="8890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31196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32933</xdr:rowOff>
    </xdr:from>
    <xdr:to>
      <xdr:col>71</xdr:col>
      <xdr:colOff>177800</xdr:colOff>
      <xdr:row>77</xdr:row>
      <xdr:rowOff>42218</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3234583"/>
          <a:ext cx="889000" cy="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30026</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24196</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14795" y="128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117261</xdr:rowOff>
    </xdr:from>
    <xdr:to>
      <xdr:col>85</xdr:col>
      <xdr:colOff>177800</xdr:colOff>
      <xdr:row>77</xdr:row>
      <xdr:rowOff>47411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1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140138</xdr:rowOff>
    </xdr:from>
    <xdr:ext cx="599010"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9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142880</xdr:rowOff>
    </xdr:from>
    <xdr:to>
      <xdr:col>81</xdr:col>
      <xdr:colOff>101600</xdr:colOff>
      <xdr:row>77</xdr:row>
      <xdr:rowOff>73030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1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89557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94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147848</xdr:rowOff>
    </xdr:from>
    <xdr:to>
      <xdr:col>76</xdr:col>
      <xdr:colOff>165100</xdr:colOff>
      <xdr:row>77</xdr:row>
      <xdr:rowOff>77998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17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69125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27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162868</xdr:rowOff>
    </xdr:from>
    <xdr:to>
      <xdr:col>72</xdr:col>
      <xdr:colOff>38100</xdr:colOff>
      <xdr:row>77</xdr:row>
      <xdr:rowOff>93018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19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84145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2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153583</xdr:rowOff>
    </xdr:from>
    <xdr:to>
      <xdr:col>67</xdr:col>
      <xdr:colOff>101600</xdr:colOff>
      <xdr:row>77</xdr:row>
      <xdr:rowOff>83733</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18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74860</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27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123039</xdr:rowOff>
    </xdr:from>
    <xdr:to>
      <xdr:col>85</xdr:col>
      <xdr:colOff>127000</xdr:colOff>
      <xdr:row>98</xdr:row>
      <xdr:rowOff>134536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5481300" y="16925139"/>
          <a:ext cx="838200" cy="1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134536</xdr:rowOff>
    </xdr:from>
    <xdr:to>
      <xdr:col>81</xdr:col>
      <xdr:colOff>50800</xdr:colOff>
      <xdr:row>98</xdr:row>
      <xdr:rowOff>140942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4592300" y="16936636"/>
          <a:ext cx="889000" cy="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140942</xdr:rowOff>
    </xdr:from>
    <xdr:to>
      <xdr:col>76</xdr:col>
      <xdr:colOff>114300</xdr:colOff>
      <xdr:row>99</xdr:row>
      <xdr:rowOff>8355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703300" y="16943042"/>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19687</xdr:rowOff>
    </xdr:from>
    <xdr:to>
      <xdr:col>76</xdr:col>
      <xdr:colOff>165100</xdr:colOff>
      <xdr:row>98</xdr:row>
      <xdr:rowOff>121287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821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137814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9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4344</xdr:rowOff>
    </xdr:from>
    <xdr:to>
      <xdr:col>71</xdr:col>
      <xdr:colOff>177800</xdr:colOff>
      <xdr:row>99</xdr:row>
      <xdr:rowOff>8355</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2814300" y="16977894"/>
          <a:ext cx="889000" cy="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65256</xdr:rowOff>
    </xdr:from>
    <xdr:to>
      <xdr:col>72</xdr:col>
      <xdr:colOff>38100</xdr:colOff>
      <xdr:row>98</xdr:row>
      <xdr:rowOff>166856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8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11933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64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75662</xdr:rowOff>
    </xdr:from>
    <xdr:to>
      <xdr:col>67</xdr:col>
      <xdr:colOff>101600</xdr:colOff>
      <xdr:row>99</xdr:row>
      <xdr:rowOff>5812</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8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22339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6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72239</xdr:rowOff>
    </xdr:from>
    <xdr:to>
      <xdr:col>85</xdr:col>
      <xdr:colOff>177800</xdr:colOff>
      <xdr:row>99</xdr:row>
      <xdr:rowOff>2389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87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2100</xdr:rowOff>
    </xdr:from>
    <xdr:ext cx="534377"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8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83736</xdr:rowOff>
    </xdr:from>
    <xdr:to>
      <xdr:col>81</xdr:col>
      <xdr:colOff>101600</xdr:colOff>
      <xdr:row>99</xdr:row>
      <xdr:rowOff>13886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88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5013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14111" y="1697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90142</xdr:rowOff>
    </xdr:from>
    <xdr:to>
      <xdr:col>76</xdr:col>
      <xdr:colOff>165100</xdr:colOff>
      <xdr:row>99</xdr:row>
      <xdr:rowOff>20292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89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11419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25111" y="1698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129005</xdr:rowOff>
    </xdr:from>
    <xdr:to>
      <xdr:col>72</xdr:col>
      <xdr:colOff>38100</xdr:colOff>
      <xdr:row>99</xdr:row>
      <xdr:rowOff>59155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9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50282</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36111" y="170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124994</xdr:rowOff>
    </xdr:from>
    <xdr:to>
      <xdr:col>67</xdr:col>
      <xdr:colOff>101600</xdr:colOff>
      <xdr:row>99</xdr:row>
      <xdr:rowOff>55144</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92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46271</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47111" y="1701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1689</xdr:rowOff>
    </xdr:from>
    <xdr:to>
      <xdr:col>107</xdr:col>
      <xdr:colOff>101600</xdr:colOff>
      <xdr:row>38</xdr:row>
      <xdr:rowOff>103289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119816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xdr:rowOff>
    </xdr:from>
    <xdr:to>
      <xdr:col>102</xdr:col>
      <xdr:colOff>165100</xdr:colOff>
      <xdr:row>38</xdr:row>
      <xdr:rowOff>109347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125874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19360</xdr:rowOff>
    </xdr:from>
    <xdr:to>
      <xdr:col>98</xdr:col>
      <xdr:colOff>38100</xdr:colOff>
      <xdr:row>38</xdr:row>
      <xdr:rowOff>120960</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137487</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139508</xdr:rowOff>
    </xdr:from>
    <xdr:to>
      <xdr:col>116</xdr:col>
      <xdr:colOff>63500</xdr:colOff>
      <xdr:row>58</xdr:row>
      <xdr:rowOff>139700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083608"/>
          <a:ext cx="83820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75879</xdr:rowOff>
    </xdr:from>
    <xdr:to>
      <xdr:col>107</xdr:col>
      <xdr:colOff>101600</xdr:colOff>
      <xdr:row>59</xdr:row>
      <xdr:rowOff>6029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1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22556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9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139636</xdr:rowOff>
    </xdr:from>
    <xdr:to>
      <xdr:col>102</xdr:col>
      <xdr:colOff>114300</xdr:colOff>
      <xdr:row>58</xdr:row>
      <xdr:rowOff>139700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083736"/>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77854</xdr:rowOff>
    </xdr:from>
    <xdr:to>
      <xdr:col>102</xdr:col>
      <xdr:colOff>165100</xdr:colOff>
      <xdr:row>59</xdr:row>
      <xdr:rowOff>8004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2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24531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9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73876</xdr:rowOff>
    </xdr:from>
    <xdr:to>
      <xdr:col>98</xdr:col>
      <xdr:colOff>38100</xdr:colOff>
      <xdr:row>59</xdr:row>
      <xdr:rowOff>4026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1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20553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9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88708</xdr:rowOff>
    </xdr:from>
    <xdr:to>
      <xdr:col>116</xdr:col>
      <xdr:colOff>114300</xdr:colOff>
      <xdr:row>59</xdr:row>
      <xdr:rowOff>18858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313932"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85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88836</xdr:rowOff>
    </xdr:from>
    <xdr:to>
      <xdr:col>98</xdr:col>
      <xdr:colOff>38100</xdr:colOff>
      <xdr:row>59</xdr:row>
      <xdr:rowOff>18986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3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10113</xdr:rowOff>
    </xdr:from>
    <xdr:ext cx="31393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99333" y="10125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109500</xdr:rowOff>
    </xdr:from>
    <xdr:to>
      <xdr:col>116</xdr:col>
      <xdr:colOff>63500</xdr:colOff>
      <xdr:row>75</xdr:row>
      <xdr:rowOff>56172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796800"/>
          <a:ext cx="838200" cy="11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106139</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45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90767</xdr:rowOff>
    </xdr:from>
    <xdr:to>
      <xdr:col>111</xdr:col>
      <xdr:colOff>177800</xdr:colOff>
      <xdr:row>74</xdr:row>
      <xdr:rowOff>109500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778067"/>
          <a:ext cx="889000" cy="1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3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90665</xdr:rowOff>
    </xdr:from>
    <xdr:to>
      <xdr:col>107</xdr:col>
      <xdr:colOff>50800</xdr:colOff>
      <xdr:row>74</xdr:row>
      <xdr:rowOff>90767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777965"/>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36411</xdr:rowOff>
    </xdr:from>
    <xdr:to>
      <xdr:col>107</xdr:col>
      <xdr:colOff>101600</xdr:colOff>
      <xdr:row>73</xdr:row>
      <xdr:rowOff>138011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154538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90665</xdr:rowOff>
    </xdr:from>
    <xdr:to>
      <xdr:col>102</xdr:col>
      <xdr:colOff>114300</xdr:colOff>
      <xdr:row>74</xdr:row>
      <xdr:rowOff>140627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777965"/>
          <a:ext cx="889000" cy="4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2705</xdr:rowOff>
    </xdr:from>
    <xdr:to>
      <xdr:col>102</xdr:col>
      <xdr:colOff>165100</xdr:colOff>
      <xdr:row>73</xdr:row>
      <xdr:rowOff>104305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5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120832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2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609</xdr:rowOff>
    </xdr:from>
    <xdr:to>
      <xdr:col>98</xdr:col>
      <xdr:colOff>38100</xdr:colOff>
      <xdr:row>73</xdr:row>
      <xdr:rowOff>102209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5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118736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2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5372</xdr:rowOff>
    </xdr:from>
    <xdr:to>
      <xdr:col>116</xdr:col>
      <xdr:colOff>114300</xdr:colOff>
      <xdr:row>75</xdr:row>
      <xdr:rowOff>106972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6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155249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58700</xdr:rowOff>
    </xdr:from>
    <xdr:to>
      <xdr:col>112</xdr:col>
      <xdr:colOff>38100</xdr:colOff>
      <xdr:row>74</xdr:row>
      <xdr:rowOff>160300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151427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83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39967</xdr:rowOff>
    </xdr:from>
    <xdr:to>
      <xdr:col>107</xdr:col>
      <xdr:colOff>101600</xdr:colOff>
      <xdr:row>74</xdr:row>
      <xdr:rowOff>141567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132694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81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39865</xdr:rowOff>
    </xdr:from>
    <xdr:to>
      <xdr:col>102</xdr:col>
      <xdr:colOff>165100</xdr:colOff>
      <xdr:row>74</xdr:row>
      <xdr:rowOff>141465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132592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81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89827</xdr:rowOff>
    </xdr:from>
    <xdr:to>
      <xdr:col>98</xdr:col>
      <xdr:colOff>38100</xdr:colOff>
      <xdr:row>75</xdr:row>
      <xdr:rowOff>19977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7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11104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歳出決算総額は、住民１人当たり９４３千円となっている。普通建設事業費・積立金は類似団体平均と比べて低い水準にある。</a:t>
          </a:r>
          <a:endParaRPr lang="ja-JP" altLang="ja-JP" sz="1400">
            <a:effectLst/>
          </a:endParaRPr>
        </a:p>
        <a:p>
          <a:r>
            <a:rPr kumimoji="1" lang="ja-JP" altLang="ja-JP" sz="1100">
              <a:solidFill>
                <a:schemeClr val="dk1"/>
              </a:solidFill>
              <a:effectLst/>
              <a:latin typeface="+mn-lt"/>
              <a:ea typeface="+mn-ea"/>
              <a:cs typeface="+mn-cs"/>
            </a:rPr>
            <a:t>人件費、維持補修費は、類似団体と比較して、１人当たりのコストが高い状況になっている。これは、会計年度任用職員（地域おこし協力隊含む）や公共施設の増加によるものである。</a:t>
          </a:r>
          <a:endParaRPr lang="ja-JP" altLang="ja-JP" sz="1400">
            <a:effectLst/>
          </a:endParaRPr>
        </a:p>
        <a:p>
          <a:r>
            <a:rPr kumimoji="1" lang="ja-JP" altLang="ja-JP" sz="1100">
              <a:solidFill>
                <a:schemeClr val="dk1"/>
              </a:solidFill>
              <a:effectLst/>
              <a:latin typeface="+mn-lt"/>
              <a:ea typeface="+mn-ea"/>
              <a:cs typeface="+mn-cs"/>
            </a:rPr>
            <a:t>このため、公共施設等総合管理計画等に基づき、事業の取捨選択を徹底していくことで、事業費の減少を目指すこととしている。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6,666
6,644
139.42
6,570,319
6,286,714
268,335
3,453,999
5,963,043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4635</xdr:rowOff>
    </xdr:from>
    <xdr:to>
      <xdr:col>24</xdr:col>
      <xdr:colOff>63500</xdr:colOff>
      <xdr:row>36</xdr:row>
      <xdr:rowOff>89789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6835"/>
          <a:ext cx="838200" cy="8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66438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30734</xdr:rowOff>
    </xdr:from>
    <xdr:to>
      <xdr:col>19</xdr:col>
      <xdr:colOff>177800</xdr:colOff>
      <xdr:row>36</xdr:row>
      <xdr:rowOff>89789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02934"/>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30734</xdr:rowOff>
    </xdr:from>
    <xdr:to>
      <xdr:col>15</xdr:col>
      <xdr:colOff>50800</xdr:colOff>
      <xdr:row>36</xdr:row>
      <xdr:rowOff>73597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02934"/>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69850</xdr:rowOff>
    </xdr:from>
    <xdr:to>
      <xdr:col>15</xdr:col>
      <xdr:colOff>101600</xdr:colOff>
      <xdr:row>35</xdr:row>
      <xdr:rowOff>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9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16527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67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73597</xdr:rowOff>
    </xdr:from>
    <xdr:to>
      <xdr:col>10</xdr:col>
      <xdr:colOff>114300</xdr:colOff>
      <xdr:row>36</xdr:row>
      <xdr:rowOff>114173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45797"/>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151765</xdr:rowOff>
    </xdr:from>
    <xdr:to>
      <xdr:col>10</xdr:col>
      <xdr:colOff>165100</xdr:colOff>
      <xdr:row>34</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98442</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58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163957</xdr:rowOff>
    </xdr:from>
    <xdr:to>
      <xdr:col>6</xdr:col>
      <xdr:colOff>38100</xdr:colOff>
      <xdr:row>34</xdr:row>
      <xdr:rowOff>94107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2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110634</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5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125285</xdr:rowOff>
    </xdr:from>
    <xdr:to>
      <xdr:col>24</xdr:col>
      <xdr:colOff>114300</xdr:colOff>
      <xdr:row>36</xdr:row>
      <xdr:rowOff>55435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103712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38989</xdr:rowOff>
    </xdr:from>
    <xdr:to>
      <xdr:col>20</xdr:col>
      <xdr:colOff>38100</xdr:colOff>
      <xdr:row>36</xdr:row>
      <xdr:rowOff>140589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131716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151384</xdr:rowOff>
    </xdr:from>
    <xdr:to>
      <xdr:col>15</xdr:col>
      <xdr:colOff>101600</xdr:colOff>
      <xdr:row>36</xdr:row>
      <xdr:rowOff>81534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72661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22797</xdr:rowOff>
    </xdr:from>
    <xdr:to>
      <xdr:col>10</xdr:col>
      <xdr:colOff>165100</xdr:colOff>
      <xdr:row>36</xdr:row>
      <xdr:rowOff>124397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115524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63373</xdr:rowOff>
    </xdr:from>
    <xdr:to>
      <xdr:col>6</xdr:col>
      <xdr:colOff>38100</xdr:colOff>
      <xdr:row>36</xdr:row>
      <xdr:rowOff>164973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156100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67277</xdr:rowOff>
    </xdr:from>
    <xdr:to>
      <xdr:col>24</xdr:col>
      <xdr:colOff>63500</xdr:colOff>
      <xdr:row>58</xdr:row>
      <xdr:rowOff>84231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11377"/>
          <a:ext cx="8382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162140</xdr:rowOff>
    </xdr:from>
    <xdr:to>
      <xdr:col>19</xdr:col>
      <xdr:colOff>177800</xdr:colOff>
      <xdr:row>58</xdr:row>
      <xdr:rowOff>67277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4790"/>
          <a:ext cx="889000" cy="7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162140</xdr:rowOff>
    </xdr:from>
    <xdr:to>
      <xdr:col>15</xdr:col>
      <xdr:colOff>50800</xdr:colOff>
      <xdr:row>58</xdr:row>
      <xdr:rowOff>119187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4790"/>
          <a:ext cx="889000" cy="12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78687</xdr:rowOff>
    </xdr:from>
    <xdr:to>
      <xdr:col>15</xdr:col>
      <xdr:colOff>101600</xdr:colOff>
      <xdr:row>58</xdr:row>
      <xdr:rowOff>8837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25364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119187</xdr:rowOff>
    </xdr:from>
    <xdr:to>
      <xdr:col>10</xdr:col>
      <xdr:colOff>114300</xdr:colOff>
      <xdr:row>58</xdr:row>
      <xdr:rowOff>128504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63287"/>
          <a:ext cx="889000" cy="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17345</xdr:rowOff>
    </xdr:from>
    <xdr:to>
      <xdr:col>10</xdr:col>
      <xdr:colOff>165100</xdr:colOff>
      <xdr:row>58</xdr:row>
      <xdr:rowOff>118945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135472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27375</xdr:rowOff>
    </xdr:from>
    <xdr:to>
      <xdr:col>6</xdr:col>
      <xdr:colOff>38100</xdr:colOff>
      <xdr:row>58</xdr:row>
      <xdr:rowOff>128975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145502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33431</xdr:rowOff>
    </xdr:from>
    <xdr:to>
      <xdr:col>24</xdr:col>
      <xdr:colOff>114300</xdr:colOff>
      <xdr:row>58</xdr:row>
      <xdr:rowOff>135031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132267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16477</xdr:rowOff>
    </xdr:from>
    <xdr:to>
      <xdr:col>20</xdr:col>
      <xdr:colOff>38100</xdr:colOff>
      <xdr:row>58</xdr:row>
      <xdr:rowOff>118077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109204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3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111340</xdr:rowOff>
    </xdr:from>
    <xdr:to>
      <xdr:col>15</xdr:col>
      <xdr:colOff>101600</xdr:colOff>
      <xdr:row>58</xdr:row>
      <xdr:rowOff>41490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32617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7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68387</xdr:rowOff>
    </xdr:from>
    <xdr:to>
      <xdr:col>10</xdr:col>
      <xdr:colOff>165100</xdr:colOff>
      <xdr:row>58</xdr:row>
      <xdr:rowOff>169987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1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161114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10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77704</xdr:rowOff>
    </xdr:from>
    <xdr:to>
      <xdr:col>6</xdr:col>
      <xdr:colOff>38100</xdr:colOff>
      <xdr:row>59</xdr:row>
      <xdr:rowOff>7854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2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170431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11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35961</xdr:rowOff>
    </xdr:from>
    <xdr:to>
      <xdr:col>24</xdr:col>
      <xdr:colOff>63500</xdr:colOff>
      <xdr:row>74</xdr:row>
      <xdr:rowOff>142234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23261"/>
          <a:ext cx="838200" cy="10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142234</xdr:rowOff>
    </xdr:from>
    <xdr:to>
      <xdr:col>19</xdr:col>
      <xdr:colOff>177800</xdr:colOff>
      <xdr:row>75</xdr:row>
      <xdr:rowOff>95103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29534"/>
          <a:ext cx="889000" cy="12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95103</xdr:rowOff>
    </xdr:from>
    <xdr:to>
      <xdr:col>15</xdr:col>
      <xdr:colOff>50800</xdr:colOff>
      <xdr:row>76</xdr:row>
      <xdr:rowOff>48409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53853"/>
          <a:ext cx="889000" cy="12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54042</xdr:rowOff>
    </xdr:from>
    <xdr:to>
      <xdr:col>15</xdr:col>
      <xdr:colOff>101600</xdr:colOff>
      <xdr:row>75</xdr:row>
      <xdr:rowOff>155642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146769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48409</xdr:rowOff>
    </xdr:from>
    <xdr:to>
      <xdr:col>10</xdr:col>
      <xdr:colOff>114300</xdr:colOff>
      <xdr:row>76</xdr:row>
      <xdr:rowOff>142816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78609"/>
          <a:ext cx="889000" cy="9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127337</xdr:rowOff>
    </xdr:from>
    <xdr:to>
      <xdr:col>10</xdr:col>
      <xdr:colOff>165100</xdr:colOff>
      <xdr:row>76</xdr:row>
      <xdr:rowOff>57488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860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74014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6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163802</xdr:rowOff>
    </xdr:from>
    <xdr:to>
      <xdr:col>6</xdr:col>
      <xdr:colOff>38100</xdr:colOff>
      <xdr:row>76</xdr:row>
      <xdr:rowOff>93952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110479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79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156611</xdr:rowOff>
    </xdr:from>
    <xdr:to>
      <xdr:col>24</xdr:col>
      <xdr:colOff>114300</xdr:colOff>
      <xdr:row>74</xdr:row>
      <xdr:rowOff>86761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7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8038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2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91434</xdr:rowOff>
    </xdr:from>
    <xdr:to>
      <xdr:col>20</xdr:col>
      <xdr:colOff>38100</xdr:colOff>
      <xdr:row>75</xdr:row>
      <xdr:rowOff>21584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7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38111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5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44303</xdr:rowOff>
    </xdr:from>
    <xdr:to>
      <xdr:col>15</xdr:col>
      <xdr:colOff>101600</xdr:colOff>
      <xdr:row>75</xdr:row>
      <xdr:rowOff>145903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0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162430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7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169059</xdr:rowOff>
    </xdr:from>
    <xdr:to>
      <xdr:col>10</xdr:col>
      <xdr:colOff>165100</xdr:colOff>
      <xdr:row>76</xdr:row>
      <xdr:rowOff>99209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2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90336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2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92016</xdr:rowOff>
    </xdr:from>
    <xdr:to>
      <xdr:col>6</xdr:col>
      <xdr:colOff>38100</xdr:colOff>
      <xdr:row>77</xdr:row>
      <xdr:rowOff>22166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2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13293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148737</xdr:rowOff>
    </xdr:from>
    <xdr:to>
      <xdr:col>24</xdr:col>
      <xdr:colOff>63500</xdr:colOff>
      <xdr:row>98</xdr:row>
      <xdr:rowOff>149475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50837"/>
          <a:ext cx="8382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149475</xdr:rowOff>
    </xdr:from>
    <xdr:to>
      <xdr:col>19</xdr:col>
      <xdr:colOff>177800</xdr:colOff>
      <xdr:row>98</xdr:row>
      <xdr:rowOff>163739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51575"/>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163739</xdr:rowOff>
    </xdr:from>
    <xdr:to>
      <xdr:col>15</xdr:col>
      <xdr:colOff>50800</xdr:colOff>
      <xdr:row>98</xdr:row>
      <xdr:rowOff>171095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65839"/>
          <a:ext cx="889000" cy="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48310</xdr:rowOff>
    </xdr:from>
    <xdr:to>
      <xdr:col>15</xdr:col>
      <xdr:colOff>101600</xdr:colOff>
      <xdr:row>98</xdr:row>
      <xdr:rowOff>149910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166437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167086</xdr:rowOff>
    </xdr:from>
    <xdr:to>
      <xdr:col>10</xdr:col>
      <xdr:colOff>114300</xdr:colOff>
      <xdr:row>98</xdr:row>
      <xdr:rowOff>171095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69186"/>
          <a:ext cx="8890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53422</xdr:rowOff>
    </xdr:from>
    <xdr:to>
      <xdr:col>10</xdr:col>
      <xdr:colOff>165100</xdr:colOff>
      <xdr:row>98</xdr:row>
      <xdr:rowOff>155022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59779</xdr:rowOff>
    </xdr:from>
    <xdr:to>
      <xdr:col>6</xdr:col>
      <xdr:colOff>38100</xdr:colOff>
      <xdr:row>98</xdr:row>
      <xdr:rowOff>161379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6456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97937</xdr:rowOff>
    </xdr:from>
    <xdr:to>
      <xdr:col>24</xdr:col>
      <xdr:colOff>114300</xdr:colOff>
      <xdr:row>99</xdr:row>
      <xdr:rowOff>28087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9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2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98675</xdr:rowOff>
    </xdr:from>
    <xdr:to>
      <xdr:col>20</xdr:col>
      <xdr:colOff>38100</xdr:colOff>
      <xdr:row>99</xdr:row>
      <xdr:rowOff>28825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90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19952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112939</xdr:rowOff>
    </xdr:from>
    <xdr:to>
      <xdr:col>15</xdr:col>
      <xdr:colOff>101600</xdr:colOff>
      <xdr:row>99</xdr:row>
      <xdr:rowOff>43089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1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34216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700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120295</xdr:rowOff>
    </xdr:from>
    <xdr:to>
      <xdr:col>10</xdr:col>
      <xdr:colOff>165100</xdr:colOff>
      <xdr:row>99</xdr:row>
      <xdr:rowOff>50445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41572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1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116286</xdr:rowOff>
    </xdr:from>
    <xdr:to>
      <xdr:col>6</xdr:col>
      <xdr:colOff>38100</xdr:colOff>
      <xdr:row>99</xdr:row>
      <xdr:rowOff>46436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1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37563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1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99786</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14886"/>
          <a:ext cx="8382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70200</xdr:rowOff>
    </xdr:from>
    <xdr:to>
      <xdr:col>46</xdr:col>
      <xdr:colOff>38100</xdr:colOff>
      <xdr:row>39</xdr:row>
      <xdr:rowOff>350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16877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6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65720</xdr:rowOff>
    </xdr:from>
    <xdr:to>
      <xdr:col>41</xdr:col>
      <xdr:colOff>101600</xdr:colOff>
      <xdr:row>38</xdr:row>
      <xdr:rowOff>167320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56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64988</xdr:rowOff>
    </xdr:from>
    <xdr:to>
      <xdr:col>36</xdr:col>
      <xdr:colOff>165100</xdr:colOff>
      <xdr:row>38</xdr:row>
      <xdr:rowOff>166588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11665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5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48986</xdr:rowOff>
    </xdr:from>
    <xdr:to>
      <xdr:col>55</xdr:col>
      <xdr:colOff>50800</xdr:colOff>
      <xdr:row>38</xdr:row>
      <xdr:rowOff>150586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21149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6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82257</xdr:rowOff>
    </xdr:from>
    <xdr:to>
      <xdr:col>55</xdr:col>
      <xdr:colOff>0</xdr:colOff>
      <xdr:row>56</xdr:row>
      <xdr:rowOff>170976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683457"/>
          <a:ext cx="838200" cy="8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155462</xdr:rowOff>
    </xdr:from>
    <xdr:to>
      <xdr:col>50</xdr:col>
      <xdr:colOff>114300</xdr:colOff>
      <xdr:row>56</xdr:row>
      <xdr:rowOff>170976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56662"/>
          <a:ext cx="889000" cy="1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64466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155462</xdr:rowOff>
    </xdr:from>
    <xdr:to>
      <xdr:col>45</xdr:col>
      <xdr:colOff>177800</xdr:colOff>
      <xdr:row>57</xdr:row>
      <xdr:rowOff>10762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56662"/>
          <a:ext cx="889000" cy="2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125030</xdr:rowOff>
    </xdr:from>
    <xdr:to>
      <xdr:col>46</xdr:col>
      <xdr:colOff>38100</xdr:colOff>
      <xdr:row>57</xdr:row>
      <xdr:rowOff>55180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46307</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167734</xdr:rowOff>
    </xdr:from>
    <xdr:to>
      <xdr:col>41</xdr:col>
      <xdr:colOff>50800</xdr:colOff>
      <xdr:row>57</xdr:row>
      <xdr:rowOff>10762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6893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106311</xdr:rowOff>
    </xdr:from>
    <xdr:to>
      <xdr:col>41</xdr:col>
      <xdr:colOff>101600</xdr:colOff>
      <xdr:row>57</xdr:row>
      <xdr:rowOff>36461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52988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8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128916</xdr:rowOff>
    </xdr:from>
    <xdr:to>
      <xdr:col>36</xdr:col>
      <xdr:colOff>165100</xdr:colOff>
      <xdr:row>57</xdr:row>
      <xdr:rowOff>59066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50193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82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31457</xdr:rowOff>
    </xdr:from>
    <xdr:to>
      <xdr:col>55</xdr:col>
      <xdr:colOff>50800</xdr:colOff>
      <xdr:row>56</xdr:row>
      <xdr:rowOff>133057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54334</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8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120176</xdr:rowOff>
    </xdr:from>
    <xdr:to>
      <xdr:col>50</xdr:col>
      <xdr:colOff>165100</xdr:colOff>
      <xdr:row>57</xdr:row>
      <xdr:rowOff>50326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66853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496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104662</xdr:rowOff>
    </xdr:from>
    <xdr:to>
      <xdr:col>46</xdr:col>
      <xdr:colOff>38100</xdr:colOff>
      <xdr:row>57</xdr:row>
      <xdr:rowOff>34812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0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51339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48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131412</xdr:rowOff>
    </xdr:from>
    <xdr:to>
      <xdr:col>41</xdr:col>
      <xdr:colOff>101600</xdr:colOff>
      <xdr:row>57</xdr:row>
      <xdr:rowOff>61562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3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52689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2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116934</xdr:rowOff>
    </xdr:from>
    <xdr:to>
      <xdr:col>36</xdr:col>
      <xdr:colOff>165100</xdr:colOff>
      <xdr:row>57</xdr:row>
      <xdr:rowOff>47084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1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63611</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49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162933</xdr:rowOff>
    </xdr:from>
    <xdr:to>
      <xdr:col>55</xdr:col>
      <xdr:colOff>0</xdr:colOff>
      <xdr:row>79</xdr:row>
      <xdr:rowOff>15201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36033"/>
          <a:ext cx="8382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156745</xdr:rowOff>
    </xdr:from>
    <xdr:to>
      <xdr:col>50</xdr:col>
      <xdr:colOff>114300</xdr:colOff>
      <xdr:row>78</xdr:row>
      <xdr:rowOff>162933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29845"/>
          <a:ext cx="889000" cy="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156745</xdr:rowOff>
    </xdr:from>
    <xdr:to>
      <xdr:col>45</xdr:col>
      <xdr:colOff>177800</xdr:colOff>
      <xdr:row>79</xdr:row>
      <xdr:rowOff>8034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29845"/>
          <a:ext cx="889000" cy="2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157842</xdr:rowOff>
    </xdr:from>
    <xdr:to>
      <xdr:col>46</xdr:col>
      <xdr:colOff>38100</xdr:colOff>
      <xdr:row>78</xdr:row>
      <xdr:rowOff>87992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5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104519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6789</xdr:rowOff>
    </xdr:from>
    <xdr:to>
      <xdr:col>41</xdr:col>
      <xdr:colOff>50800</xdr:colOff>
      <xdr:row>79</xdr:row>
      <xdr:rowOff>8034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51339"/>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58200</xdr:rowOff>
    </xdr:from>
    <xdr:to>
      <xdr:col>41</xdr:col>
      <xdr:colOff>101600</xdr:colOff>
      <xdr:row>78</xdr:row>
      <xdr:rowOff>159800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0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59818</xdr:rowOff>
    </xdr:from>
    <xdr:to>
      <xdr:col>36</xdr:col>
      <xdr:colOff>165100</xdr:colOff>
      <xdr:row>78</xdr:row>
      <xdr:rowOff>161418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6495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135851</xdr:rowOff>
    </xdr:from>
    <xdr:to>
      <xdr:col>55</xdr:col>
      <xdr:colOff>50800</xdr:colOff>
      <xdr:row>79</xdr:row>
      <xdr:rowOff>66001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50778</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2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112133</xdr:rowOff>
    </xdr:from>
    <xdr:to>
      <xdr:col>50</xdr:col>
      <xdr:colOff>165100</xdr:colOff>
      <xdr:row>79</xdr:row>
      <xdr:rowOff>42283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8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33410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105945</xdr:rowOff>
    </xdr:from>
    <xdr:to>
      <xdr:col>46</xdr:col>
      <xdr:colOff>38100</xdr:colOff>
      <xdr:row>79</xdr:row>
      <xdr:rowOff>36095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27222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7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128684</xdr:rowOff>
    </xdr:from>
    <xdr:to>
      <xdr:col>41</xdr:col>
      <xdr:colOff>101600</xdr:colOff>
      <xdr:row>79</xdr:row>
      <xdr:rowOff>58834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49961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127439</xdr:rowOff>
    </xdr:from>
    <xdr:to>
      <xdr:col>36</xdr:col>
      <xdr:colOff>165100</xdr:colOff>
      <xdr:row>79</xdr:row>
      <xdr:rowOff>57589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0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48716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9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145790</xdr:rowOff>
    </xdr:from>
    <xdr:to>
      <xdr:col>55</xdr:col>
      <xdr:colOff>0</xdr:colOff>
      <xdr:row>96</xdr:row>
      <xdr:rowOff>6646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433540"/>
          <a:ext cx="838200" cy="3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35447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94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60604</xdr:rowOff>
    </xdr:from>
    <xdr:to>
      <xdr:col>50</xdr:col>
      <xdr:colOff>114300</xdr:colOff>
      <xdr:row>96</xdr:row>
      <xdr:rowOff>6646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348354"/>
          <a:ext cx="889000" cy="11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146121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60604</xdr:rowOff>
    </xdr:from>
    <xdr:to>
      <xdr:col>45</xdr:col>
      <xdr:colOff>177800</xdr:colOff>
      <xdr:row>96</xdr:row>
      <xdr:rowOff>20512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348354"/>
          <a:ext cx="889000" cy="13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146754</xdr:rowOff>
    </xdr:from>
    <xdr:to>
      <xdr:col>46</xdr:col>
      <xdr:colOff>38100</xdr:colOff>
      <xdr:row>96</xdr:row>
      <xdr:rowOff>76904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68031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20512</xdr:rowOff>
    </xdr:from>
    <xdr:to>
      <xdr:col>41</xdr:col>
      <xdr:colOff>50800</xdr:colOff>
      <xdr:row>96</xdr:row>
      <xdr:rowOff>76899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479712"/>
          <a:ext cx="889000" cy="5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153997</xdr:rowOff>
    </xdr:from>
    <xdr:to>
      <xdr:col>41</xdr:col>
      <xdr:colOff>101600</xdr:colOff>
      <xdr:row>96</xdr:row>
      <xdr:rowOff>84147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75274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164982</xdr:rowOff>
    </xdr:from>
    <xdr:to>
      <xdr:col>36</xdr:col>
      <xdr:colOff>165100</xdr:colOff>
      <xdr:row>96</xdr:row>
      <xdr:rowOff>95132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111659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94990</xdr:rowOff>
    </xdr:from>
    <xdr:to>
      <xdr:col>55</xdr:col>
      <xdr:colOff>50800</xdr:colOff>
      <xdr:row>96</xdr:row>
      <xdr:rowOff>25140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3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117867</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23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127296</xdr:rowOff>
    </xdr:from>
    <xdr:to>
      <xdr:col>50</xdr:col>
      <xdr:colOff>165100</xdr:colOff>
      <xdr:row>96</xdr:row>
      <xdr:rowOff>57446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73973</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619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9804</xdr:rowOff>
    </xdr:from>
    <xdr:to>
      <xdr:col>46</xdr:col>
      <xdr:colOff>38100</xdr:colOff>
      <xdr:row>95</xdr:row>
      <xdr:rowOff>111404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29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127931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607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141162</xdr:rowOff>
    </xdr:from>
    <xdr:to>
      <xdr:col>41</xdr:col>
      <xdr:colOff>101600</xdr:colOff>
      <xdr:row>96</xdr:row>
      <xdr:rowOff>71312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42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87839</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620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26099</xdr:rowOff>
    </xdr:from>
    <xdr:to>
      <xdr:col>36</xdr:col>
      <xdr:colOff>165100</xdr:colOff>
      <xdr:row>96</xdr:row>
      <xdr:rowOff>127699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4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118826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5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116649</xdr:rowOff>
    </xdr:from>
    <xdr:to>
      <xdr:col>85</xdr:col>
      <xdr:colOff>127000</xdr:colOff>
      <xdr:row>38</xdr:row>
      <xdr:rowOff>38506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60299"/>
          <a:ext cx="838200" cy="9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101371</xdr:rowOff>
    </xdr:from>
    <xdr:to>
      <xdr:col>81</xdr:col>
      <xdr:colOff>50800</xdr:colOff>
      <xdr:row>38</xdr:row>
      <xdr:rowOff>38506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45021"/>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101371</xdr:rowOff>
    </xdr:from>
    <xdr:to>
      <xdr:col>76</xdr:col>
      <xdr:colOff>114300</xdr:colOff>
      <xdr:row>38</xdr:row>
      <xdr:rowOff>84798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45021"/>
          <a:ext cx="889000" cy="15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65431</xdr:rowOff>
    </xdr:from>
    <xdr:to>
      <xdr:col>76</xdr:col>
      <xdr:colOff>165100</xdr:colOff>
      <xdr:row>35</xdr:row>
      <xdr:rowOff>167031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06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12108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84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71501</xdr:rowOff>
    </xdr:from>
    <xdr:to>
      <xdr:col>71</xdr:col>
      <xdr:colOff>177800</xdr:colOff>
      <xdr:row>38</xdr:row>
      <xdr:rowOff>84798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86601"/>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18567</xdr:rowOff>
    </xdr:from>
    <xdr:to>
      <xdr:col>72</xdr:col>
      <xdr:colOff>38100</xdr:colOff>
      <xdr:row>36</xdr:row>
      <xdr:rowOff>120167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9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136694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6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96558</xdr:rowOff>
    </xdr:from>
    <xdr:to>
      <xdr:col>67</xdr:col>
      <xdr:colOff>101600</xdr:colOff>
      <xdr:row>37</xdr:row>
      <xdr:rowOff>26708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6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43235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4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65849</xdr:rowOff>
    </xdr:from>
    <xdr:to>
      <xdr:col>85</xdr:col>
      <xdr:colOff>177800</xdr:colOff>
      <xdr:row>37</xdr:row>
      <xdr:rowOff>167449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44276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8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159156</xdr:rowOff>
    </xdr:from>
    <xdr:to>
      <xdr:col>81</xdr:col>
      <xdr:colOff>101600</xdr:colOff>
      <xdr:row>38</xdr:row>
      <xdr:rowOff>89306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80433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9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50571</xdr:rowOff>
    </xdr:from>
    <xdr:to>
      <xdr:col>76</xdr:col>
      <xdr:colOff>165100</xdr:colOff>
      <xdr:row>37</xdr:row>
      <xdr:rowOff>152171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9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143298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33998</xdr:rowOff>
    </xdr:from>
    <xdr:to>
      <xdr:col>72</xdr:col>
      <xdr:colOff>38100</xdr:colOff>
      <xdr:row>38</xdr:row>
      <xdr:rowOff>135598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4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126725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4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20701</xdr:rowOff>
    </xdr:from>
    <xdr:to>
      <xdr:col>67</xdr:col>
      <xdr:colOff>101600</xdr:colOff>
      <xdr:row>38</xdr:row>
      <xdr:rowOff>122301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3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113428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59427</xdr:rowOff>
    </xdr:from>
    <xdr:to>
      <xdr:col>85</xdr:col>
      <xdr:colOff>127000</xdr:colOff>
      <xdr:row>57</xdr:row>
      <xdr:rowOff>89393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32077"/>
          <a:ext cx="838200" cy="2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34712</xdr:rowOff>
    </xdr:from>
    <xdr:to>
      <xdr:col>81</xdr:col>
      <xdr:colOff>50800</xdr:colOff>
      <xdr:row>57</xdr:row>
      <xdr:rowOff>89393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07362"/>
          <a:ext cx="889000" cy="5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26269</xdr:rowOff>
    </xdr:from>
    <xdr:to>
      <xdr:col>76</xdr:col>
      <xdr:colOff>114300</xdr:colOff>
      <xdr:row>57</xdr:row>
      <xdr:rowOff>34712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98919"/>
          <a:ext cx="889000" cy="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122341</xdr:rowOff>
    </xdr:from>
    <xdr:to>
      <xdr:col>76</xdr:col>
      <xdr:colOff>165100</xdr:colOff>
      <xdr:row>57</xdr:row>
      <xdr:rowOff>52491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69018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23693</xdr:rowOff>
    </xdr:from>
    <xdr:to>
      <xdr:col>71</xdr:col>
      <xdr:colOff>177800</xdr:colOff>
      <xdr:row>57</xdr:row>
      <xdr:rowOff>26269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453443"/>
          <a:ext cx="889000" cy="34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129461</xdr:rowOff>
    </xdr:from>
    <xdr:to>
      <xdr:col>72</xdr:col>
      <xdr:colOff>38100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149182</xdr:rowOff>
    </xdr:from>
    <xdr:to>
      <xdr:col>67</xdr:col>
      <xdr:colOff>101600</xdr:colOff>
      <xdr:row>57</xdr:row>
      <xdr:rowOff>79332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70459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4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8627</xdr:rowOff>
    </xdr:from>
    <xdr:to>
      <xdr:col>85</xdr:col>
      <xdr:colOff>177800</xdr:colOff>
      <xdr:row>57</xdr:row>
      <xdr:rowOff>110227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158504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5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38593</xdr:rowOff>
    </xdr:from>
    <xdr:to>
      <xdr:col>81</xdr:col>
      <xdr:colOff>101600</xdr:colOff>
      <xdr:row>57</xdr:row>
      <xdr:rowOff>140193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1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131320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0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155362</xdr:rowOff>
    </xdr:from>
    <xdr:to>
      <xdr:col>76</xdr:col>
      <xdr:colOff>165100</xdr:colOff>
      <xdr:row>57</xdr:row>
      <xdr:rowOff>85512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5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76639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4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146919</xdr:rowOff>
    </xdr:from>
    <xdr:to>
      <xdr:col>72</xdr:col>
      <xdr:colOff>38100</xdr:colOff>
      <xdr:row>57</xdr:row>
      <xdr:rowOff>77069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4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68196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4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144343</xdr:rowOff>
    </xdr:from>
    <xdr:to>
      <xdr:col>67</xdr:col>
      <xdr:colOff>101600</xdr:colOff>
      <xdr:row>55</xdr:row>
      <xdr:rowOff>74493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40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91020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17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41928</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6478"/>
          <a:ext cx="8890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24870</xdr:rowOff>
    </xdr:from>
    <xdr:to>
      <xdr:col>76</xdr:col>
      <xdr:colOff>165100</xdr:colOff>
      <xdr:row>78</xdr:row>
      <xdr:rowOff>126470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142997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40556</xdr:rowOff>
    </xdr:from>
    <xdr:to>
      <xdr:col>71</xdr:col>
      <xdr:colOff>177800</xdr:colOff>
      <xdr:row>79</xdr:row>
      <xdr:rowOff>41928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510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39432</xdr:rowOff>
    </xdr:from>
    <xdr:to>
      <xdr:col>72</xdr:col>
      <xdr:colOff>38100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43881</xdr:rowOff>
    </xdr:from>
    <xdr:to>
      <xdr:col>67</xdr:col>
      <xdr:colOff>101600</xdr:colOff>
      <xdr:row>78</xdr:row>
      <xdr:rowOff>145481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162008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162578</xdr:rowOff>
    </xdr:from>
    <xdr:to>
      <xdr:col>72</xdr:col>
      <xdr:colOff>38100</xdr:colOff>
      <xdr:row>79</xdr:row>
      <xdr:rowOff>92728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83855</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28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161206</xdr:rowOff>
    </xdr:from>
    <xdr:to>
      <xdr:col>67</xdr:col>
      <xdr:colOff>101600</xdr:colOff>
      <xdr:row>79</xdr:row>
      <xdr:rowOff>91356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82483</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27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168061</xdr:rowOff>
    </xdr:from>
    <xdr:to>
      <xdr:col>85</xdr:col>
      <xdr:colOff>127000</xdr:colOff>
      <xdr:row>97</xdr:row>
      <xdr:rowOff>22230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27261"/>
          <a:ext cx="838200" cy="2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3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22230</xdr:rowOff>
    </xdr:from>
    <xdr:to>
      <xdr:col>81</xdr:col>
      <xdr:colOff>50800</xdr:colOff>
      <xdr:row>97</xdr:row>
      <xdr:rowOff>27198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52880"/>
          <a:ext cx="889000" cy="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27198</xdr:rowOff>
    </xdr:from>
    <xdr:to>
      <xdr:col>76</xdr:col>
      <xdr:colOff>114300</xdr:colOff>
      <xdr:row>97</xdr:row>
      <xdr:rowOff>42218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57848"/>
          <a:ext cx="8890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31149</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32933</xdr:rowOff>
    </xdr:from>
    <xdr:to>
      <xdr:col>71</xdr:col>
      <xdr:colOff>177800</xdr:colOff>
      <xdr:row>97</xdr:row>
      <xdr:rowOff>42218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663583"/>
          <a:ext cx="889000" cy="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24154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31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117261</xdr:rowOff>
    </xdr:from>
    <xdr:to>
      <xdr:col>85</xdr:col>
      <xdr:colOff>177800</xdr:colOff>
      <xdr:row>97</xdr:row>
      <xdr:rowOff>47411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140138</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2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142880</xdr:rowOff>
    </xdr:from>
    <xdr:to>
      <xdr:col>81</xdr:col>
      <xdr:colOff>101600</xdr:colOff>
      <xdr:row>97</xdr:row>
      <xdr:rowOff>73030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89557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37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147848</xdr:rowOff>
    </xdr:from>
    <xdr:to>
      <xdr:col>76</xdr:col>
      <xdr:colOff>165100</xdr:colOff>
      <xdr:row>97</xdr:row>
      <xdr:rowOff>77998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69125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69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162868</xdr:rowOff>
    </xdr:from>
    <xdr:to>
      <xdr:col>72</xdr:col>
      <xdr:colOff>38100</xdr:colOff>
      <xdr:row>97</xdr:row>
      <xdr:rowOff>93018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2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84145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71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153583</xdr:rowOff>
    </xdr:from>
    <xdr:to>
      <xdr:col>67</xdr:col>
      <xdr:colOff>101600</xdr:colOff>
      <xdr:row>97</xdr:row>
      <xdr:rowOff>83733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74860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70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159113</xdr:rowOff>
    </xdr:from>
    <xdr:to>
      <xdr:col>107</xdr:col>
      <xdr:colOff>101600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74857</xdr:rowOff>
    </xdr:from>
    <xdr:to>
      <xdr:col>102</xdr:col>
      <xdr:colOff>165100</xdr:colOff>
      <xdr:row>39</xdr:row>
      <xdr:rowOff>5007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8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21534</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36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124731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68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主な構成項目のうち、議会費、衛生費、商工費についての令和４年度決算一人当たりコストは各々</a:t>
          </a:r>
          <a:r>
            <a:rPr kumimoji="1" lang="en-US" altLang="ja-JP" sz="1100">
              <a:solidFill>
                <a:schemeClr val="dk1"/>
              </a:solidFill>
              <a:effectLst/>
              <a:latin typeface="+mn-lt"/>
              <a:ea typeface="+mn-ea"/>
              <a:cs typeface="+mn-cs"/>
            </a:rPr>
            <a:t>8,909</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52,885</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7,677</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年度からの推移を見ても概ね横ばいで、類似団体中一人当たりコストは比較的低い傾向にある。</a:t>
          </a:r>
          <a:endParaRPr lang="ja-JP" altLang="ja-JP" sz="1400">
            <a:effectLst/>
          </a:endParaRPr>
        </a:p>
        <a:p>
          <a:r>
            <a:rPr kumimoji="1" lang="ja-JP" altLang="ja-JP" sz="1100">
              <a:solidFill>
                <a:schemeClr val="dk1"/>
              </a:solidFill>
              <a:effectLst/>
              <a:latin typeface="+mn-lt"/>
              <a:ea typeface="+mn-ea"/>
              <a:cs typeface="+mn-cs"/>
            </a:rPr>
            <a:t>土木費は橋梁補修・改修工事や車輛整備による屋外の施設整備等に取り組んだことにより類似団体平均を上回っている。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２年度までは、事業規模に対する一般財源の不足を補うため財政調整基金の取崩しを行っているため、標準財政規模に占める各比率が悪化していた状況が続いていた。令和３年度以降は、財政調整基金の取崩しをすることがなかったため、各比率は良くなっている。これは、新型コロナウイルス関係もあり、一時的なものと考えられる。</a:t>
          </a:r>
          <a:endParaRPr lang="ja-JP" altLang="ja-JP" sz="1400">
            <a:effectLst/>
          </a:endParaRPr>
        </a:p>
        <a:p>
          <a:r>
            <a:rPr kumimoji="1" lang="ja-JP" altLang="ja-JP" sz="1100">
              <a:solidFill>
                <a:schemeClr val="dk1"/>
              </a:solidFill>
              <a:effectLst/>
              <a:latin typeface="+mn-lt"/>
              <a:ea typeface="+mn-ea"/>
              <a:cs typeface="+mn-cs"/>
            </a:rPr>
            <a:t>今後はより一層、事務事業の見直し・統廃合など歳出の合理化等行財政改革を推進し、健全な行財政運営に努めていく。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全会計とも実質黒字額は横ばい又は微増となっている。</a:t>
          </a:r>
          <a:endParaRPr lang="ja-JP" altLang="ja-JP" sz="1400">
            <a:effectLst/>
          </a:endParaRPr>
        </a:p>
        <a:p>
          <a:r>
            <a:rPr kumimoji="1" lang="ja-JP" altLang="ja-JP" sz="1100">
              <a:solidFill>
                <a:schemeClr val="dk1"/>
              </a:solidFill>
              <a:effectLst/>
              <a:latin typeface="+mn-lt"/>
              <a:ea typeface="+mn-ea"/>
              <a:cs typeface="+mn-cs"/>
            </a:rPr>
            <a:t>　前年度と比較して、標準財政規模に占める割合で連結実質黒字額が増加している。今後も、黒字額の拡大のため、持続的な経営の健全化に努める。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25" zeroHeight="1" x14ac:dyDescent="0.15"/>
  <cols>
    <col min="1" max="11" width="2.125" style="176" customWidth="1"/>
    <col min="12" max="12" width="2.25" style="176" customWidth="1"/>
    <col min="13" max="17" width="2.375" style="176" customWidth="1"/>
    <col min="18" max="119" width="2.125" style="176" customWidth="1"/>
    <col min="120" max="16384" width="0" style="176"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77"/>
      <c r="DK1" s="177"/>
      <c r="DL1" s="177"/>
      <c r="DM1" s="177"/>
      <c r="DN1" s="177"/>
      <c r="DO1" s="177"/>
    </row>
    <row r="2" spans="1:119" ht="24.75" thickBot="1" x14ac:dyDescent="0.2">
      <c r="B2" s="178" t="s">
        <v>82</v>
      </c>
      <c r="C2" s="178"/>
      <c r="D2" s="179"/>
    </row>
    <row r="3" spans="1:119" ht="18.75" customHeight="1" thickBot="1" x14ac:dyDescent="0.2">
      <c r="A3" s="177"/>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77"/>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6570319</v>
      </c>
      <c r="BO4" s="407"/>
      <c r="BP4" s="407"/>
      <c r="BQ4" s="407"/>
      <c r="BR4" s="407"/>
      <c r="BS4" s="407"/>
      <c r="BT4" s="407"/>
      <c r="BU4" s="408"/>
      <c r="BV4" s="406">
        <v>6355694</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7.8</v>
      </c>
      <c r="CU4" s="413"/>
      <c r="CV4" s="413"/>
      <c r="CW4" s="413"/>
      <c r="CX4" s="413"/>
      <c r="CY4" s="413"/>
      <c r="CZ4" s="413"/>
      <c r="DA4" s="414"/>
      <c r="DB4" s="412">
        <v>5.2</v>
      </c>
      <c r="DC4" s="413"/>
      <c r="DD4" s="413"/>
      <c r="DE4" s="413"/>
      <c r="DF4" s="413"/>
      <c r="DG4" s="413"/>
      <c r="DH4" s="413"/>
      <c r="DI4" s="414"/>
    </row>
    <row r="5" spans="1:119" ht="18.75" customHeight="1" x14ac:dyDescent="0.15">
      <c r="A5" s="177"/>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6286714</v>
      </c>
      <c r="BO5" s="444"/>
      <c r="BP5" s="444"/>
      <c r="BQ5" s="444"/>
      <c r="BR5" s="444"/>
      <c r="BS5" s="444"/>
      <c r="BT5" s="444"/>
      <c r="BU5" s="445"/>
      <c r="BV5" s="443">
        <v>6054780</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78.3</v>
      </c>
      <c r="CU5" s="441"/>
      <c r="CV5" s="441"/>
      <c r="CW5" s="441"/>
      <c r="CX5" s="441"/>
      <c r="CY5" s="441"/>
      <c r="CZ5" s="441"/>
      <c r="DA5" s="442"/>
      <c r="DB5" s="440">
        <v>76</v>
      </c>
      <c r="DC5" s="441"/>
      <c r="DD5" s="441"/>
      <c r="DE5" s="441"/>
      <c r="DF5" s="441"/>
      <c r="DG5" s="441"/>
      <c r="DH5" s="441"/>
      <c r="DI5" s="442"/>
    </row>
    <row r="6" spans="1:119" ht="18.75" customHeight="1" x14ac:dyDescent="0.15">
      <c r="A6" s="177"/>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283605</v>
      </c>
      <c r="BO6" s="444"/>
      <c r="BP6" s="444"/>
      <c r="BQ6" s="444"/>
      <c r="BR6" s="444"/>
      <c r="BS6" s="444"/>
      <c r="BT6" s="444"/>
      <c r="BU6" s="445"/>
      <c r="BV6" s="443">
        <v>300914</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79.099999999999994</v>
      </c>
      <c r="CU6" s="481"/>
      <c r="CV6" s="481"/>
      <c r="CW6" s="481"/>
      <c r="CX6" s="481"/>
      <c r="CY6" s="481"/>
      <c r="CZ6" s="481"/>
      <c r="DA6" s="482"/>
      <c r="DB6" s="480">
        <v>78.099999999999994</v>
      </c>
      <c r="DC6" s="481"/>
      <c r="DD6" s="481"/>
      <c r="DE6" s="481"/>
      <c r="DF6" s="481"/>
      <c r="DG6" s="481"/>
      <c r="DH6" s="481"/>
      <c r="DI6" s="482"/>
    </row>
    <row r="7" spans="1:119" ht="18.75" customHeight="1" x14ac:dyDescent="0.15">
      <c r="A7" s="177"/>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95</v>
      </c>
      <c r="AV7" s="476"/>
      <c r="AW7" s="476"/>
      <c r="AX7" s="476"/>
      <c r="AY7" s="477" t="s">
        <v>106</v>
      </c>
      <c r="AZ7" s="478"/>
      <c r="BA7" s="478"/>
      <c r="BB7" s="478"/>
      <c r="BC7" s="478"/>
      <c r="BD7" s="478"/>
      <c r="BE7" s="478"/>
      <c r="BF7" s="478"/>
      <c r="BG7" s="478"/>
      <c r="BH7" s="478"/>
      <c r="BI7" s="478"/>
      <c r="BJ7" s="478"/>
      <c r="BK7" s="478"/>
      <c r="BL7" s="478"/>
      <c r="BM7" s="479"/>
      <c r="BN7" s="443">
        <v>15270</v>
      </c>
      <c r="BO7" s="444"/>
      <c r="BP7" s="444"/>
      <c r="BQ7" s="444"/>
      <c r="BR7" s="444"/>
      <c r="BS7" s="444"/>
      <c r="BT7" s="444"/>
      <c r="BU7" s="445"/>
      <c r="BV7" s="443">
        <v>122689</v>
      </c>
      <c r="BW7" s="444"/>
      <c r="BX7" s="444"/>
      <c r="BY7" s="444"/>
      <c r="BZ7" s="444"/>
      <c r="CA7" s="444"/>
      <c r="CB7" s="444"/>
      <c r="CC7" s="445"/>
      <c r="CD7" s="446" t="s">
        <v>107</v>
      </c>
      <c r="CE7" s="447"/>
      <c r="CF7" s="447"/>
      <c r="CG7" s="447"/>
      <c r="CH7" s="447"/>
      <c r="CI7" s="447"/>
      <c r="CJ7" s="447"/>
      <c r="CK7" s="447"/>
      <c r="CL7" s="447"/>
      <c r="CM7" s="447"/>
      <c r="CN7" s="447"/>
      <c r="CO7" s="447"/>
      <c r="CP7" s="447"/>
      <c r="CQ7" s="447"/>
      <c r="CR7" s="447"/>
      <c r="CS7" s="448"/>
      <c r="CT7" s="443">
        <v>3453999</v>
      </c>
      <c r="CU7" s="444"/>
      <c r="CV7" s="444"/>
      <c r="CW7" s="444"/>
      <c r="CX7" s="444"/>
      <c r="CY7" s="444"/>
      <c r="CZ7" s="444"/>
      <c r="DA7" s="445"/>
      <c r="DB7" s="443">
        <v>3452099</v>
      </c>
      <c r="DC7" s="444"/>
      <c r="DD7" s="444"/>
      <c r="DE7" s="444"/>
      <c r="DF7" s="444"/>
      <c r="DG7" s="444"/>
      <c r="DH7" s="444"/>
      <c r="DI7" s="445"/>
    </row>
    <row r="8" spans="1:119" ht="18.75" customHeight="1" thickBot="1" x14ac:dyDescent="0.2">
      <c r="A8" s="177"/>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108</v>
      </c>
      <c r="AN8" s="473"/>
      <c r="AO8" s="473"/>
      <c r="AP8" s="473"/>
      <c r="AQ8" s="473"/>
      <c r="AR8" s="473"/>
      <c r="AS8" s="473"/>
      <c r="AT8" s="474"/>
      <c r="AU8" s="475" t="s">
        <v>109</v>
      </c>
      <c r="AV8" s="476"/>
      <c r="AW8" s="476"/>
      <c r="AX8" s="476"/>
      <c r="AY8" s="477" t="s">
        <v>110</v>
      </c>
      <c r="AZ8" s="478"/>
      <c r="BA8" s="478"/>
      <c r="BB8" s="478"/>
      <c r="BC8" s="478"/>
      <c r="BD8" s="478"/>
      <c r="BE8" s="478"/>
      <c r="BF8" s="478"/>
      <c r="BG8" s="478"/>
      <c r="BH8" s="478"/>
      <c r="BI8" s="478"/>
      <c r="BJ8" s="478"/>
      <c r="BK8" s="478"/>
      <c r="BL8" s="478"/>
      <c r="BM8" s="479"/>
      <c r="BN8" s="443">
        <v>268335</v>
      </c>
      <c r="BO8" s="444"/>
      <c r="BP8" s="444"/>
      <c r="BQ8" s="444"/>
      <c r="BR8" s="444"/>
      <c r="BS8" s="444"/>
      <c r="BT8" s="444"/>
      <c r="BU8" s="445"/>
      <c r="BV8" s="443">
        <v>178225</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0.27</v>
      </c>
      <c r="CU8" s="484"/>
      <c r="CV8" s="484"/>
      <c r="CW8" s="484"/>
      <c r="CX8" s="484"/>
      <c r="CY8" s="484"/>
      <c r="CZ8" s="484"/>
      <c r="DA8" s="485"/>
      <c r="DB8" s="483">
        <v>0.28000000000000003</v>
      </c>
      <c r="DC8" s="484"/>
      <c r="DD8" s="484"/>
      <c r="DE8" s="484"/>
      <c r="DF8" s="484"/>
      <c r="DG8" s="484"/>
      <c r="DH8" s="484"/>
      <c r="DI8" s="485"/>
    </row>
    <row r="9" spans="1:119" ht="18.75" customHeight="1" thickBot="1" x14ac:dyDescent="0.2">
      <c r="A9" s="177"/>
      <c r="B9" s="437" t="s">
        <v>112</v>
      </c>
      <c r="C9" s="438"/>
      <c r="D9" s="438"/>
      <c r="E9" s="438"/>
      <c r="F9" s="438"/>
      <c r="G9" s="438"/>
      <c r="H9" s="438"/>
      <c r="I9" s="438"/>
      <c r="J9" s="438"/>
      <c r="K9" s="486"/>
      <c r="L9" s="487" t="s">
        <v>113</v>
      </c>
      <c r="M9" s="488"/>
      <c r="N9" s="488"/>
      <c r="O9" s="488"/>
      <c r="P9" s="488"/>
      <c r="Q9" s="489"/>
      <c r="R9" s="490">
        <v>6567</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95</v>
      </c>
      <c r="AV9" s="476"/>
      <c r="AW9" s="476"/>
      <c r="AX9" s="476"/>
      <c r="AY9" s="477" t="s">
        <v>116</v>
      </c>
      <c r="AZ9" s="478"/>
      <c r="BA9" s="478"/>
      <c r="BB9" s="478"/>
      <c r="BC9" s="478"/>
      <c r="BD9" s="478"/>
      <c r="BE9" s="478"/>
      <c r="BF9" s="478"/>
      <c r="BG9" s="478"/>
      <c r="BH9" s="478"/>
      <c r="BI9" s="478"/>
      <c r="BJ9" s="478"/>
      <c r="BK9" s="478"/>
      <c r="BL9" s="478"/>
      <c r="BM9" s="479"/>
      <c r="BN9" s="443">
        <v>90110</v>
      </c>
      <c r="BO9" s="444"/>
      <c r="BP9" s="444"/>
      <c r="BQ9" s="444"/>
      <c r="BR9" s="444"/>
      <c r="BS9" s="444"/>
      <c r="BT9" s="444"/>
      <c r="BU9" s="445"/>
      <c r="BV9" s="443">
        <v>18402</v>
      </c>
      <c r="BW9" s="444"/>
      <c r="BX9" s="444"/>
      <c r="BY9" s="444"/>
      <c r="BZ9" s="444"/>
      <c r="CA9" s="444"/>
      <c r="CB9" s="444"/>
      <c r="CC9" s="445"/>
      <c r="CD9" s="446" t="s">
        <v>117</v>
      </c>
      <c r="CE9" s="447"/>
      <c r="CF9" s="447"/>
      <c r="CG9" s="447"/>
      <c r="CH9" s="447"/>
      <c r="CI9" s="447"/>
      <c r="CJ9" s="447"/>
      <c r="CK9" s="447"/>
      <c r="CL9" s="447"/>
      <c r="CM9" s="447"/>
      <c r="CN9" s="447"/>
      <c r="CO9" s="447"/>
      <c r="CP9" s="447"/>
      <c r="CQ9" s="447"/>
      <c r="CR9" s="447"/>
      <c r="CS9" s="448"/>
      <c r="CT9" s="440">
        <v>15.4</v>
      </c>
      <c r="CU9" s="441"/>
      <c r="CV9" s="441"/>
      <c r="CW9" s="441"/>
      <c r="CX9" s="441"/>
      <c r="CY9" s="441"/>
      <c r="CZ9" s="441"/>
      <c r="DA9" s="442"/>
      <c r="DB9" s="440">
        <v>14.7</v>
      </c>
      <c r="DC9" s="441"/>
      <c r="DD9" s="441"/>
      <c r="DE9" s="441"/>
      <c r="DF9" s="441"/>
      <c r="DG9" s="441"/>
      <c r="DH9" s="441"/>
      <c r="DI9" s="442"/>
    </row>
    <row r="10" spans="1:119" ht="18.75" customHeight="1" thickBot="1" x14ac:dyDescent="0.2">
      <c r="A10" s="177"/>
      <c r="B10" s="437"/>
      <c r="C10" s="438"/>
      <c r="D10" s="438"/>
      <c r="E10" s="438"/>
      <c r="F10" s="438"/>
      <c r="G10" s="438"/>
      <c r="H10" s="438"/>
      <c r="I10" s="438"/>
      <c r="J10" s="438"/>
      <c r="K10" s="486"/>
      <c r="L10" s="493" t="s">
        <v>118</v>
      </c>
      <c r="M10" s="473"/>
      <c r="N10" s="473"/>
      <c r="O10" s="473"/>
      <c r="P10" s="473"/>
      <c r="Q10" s="474"/>
      <c r="R10" s="494">
        <v>7018</v>
      </c>
      <c r="S10" s="495"/>
      <c r="T10" s="495"/>
      <c r="U10" s="495"/>
      <c r="V10" s="496"/>
      <c r="W10" s="431"/>
      <c r="X10" s="432"/>
      <c r="Y10" s="432"/>
      <c r="Z10" s="432"/>
      <c r="AA10" s="432"/>
      <c r="AB10" s="432"/>
      <c r="AC10" s="432"/>
      <c r="AD10" s="432"/>
      <c r="AE10" s="432"/>
      <c r="AF10" s="432"/>
      <c r="AG10" s="432"/>
      <c r="AH10" s="432"/>
      <c r="AI10" s="432"/>
      <c r="AJ10" s="432"/>
      <c r="AK10" s="432"/>
      <c r="AL10" s="435"/>
      <c r="AM10" s="472" t="s">
        <v>119</v>
      </c>
      <c r="AN10" s="473"/>
      <c r="AO10" s="473"/>
      <c r="AP10" s="473"/>
      <c r="AQ10" s="473"/>
      <c r="AR10" s="473"/>
      <c r="AS10" s="473"/>
      <c r="AT10" s="474"/>
      <c r="AU10" s="475" t="s">
        <v>120</v>
      </c>
      <c r="AV10" s="476"/>
      <c r="AW10" s="476"/>
      <c r="AX10" s="476"/>
      <c r="AY10" s="477" t="s">
        <v>121</v>
      </c>
      <c r="AZ10" s="478"/>
      <c r="BA10" s="478"/>
      <c r="BB10" s="478"/>
      <c r="BC10" s="478"/>
      <c r="BD10" s="478"/>
      <c r="BE10" s="478"/>
      <c r="BF10" s="478"/>
      <c r="BG10" s="478"/>
      <c r="BH10" s="478"/>
      <c r="BI10" s="478"/>
      <c r="BJ10" s="478"/>
      <c r="BK10" s="478"/>
      <c r="BL10" s="478"/>
      <c r="BM10" s="479"/>
      <c r="BN10" s="443">
        <v>141694</v>
      </c>
      <c r="BO10" s="444"/>
      <c r="BP10" s="444"/>
      <c r="BQ10" s="444"/>
      <c r="BR10" s="444"/>
      <c r="BS10" s="444"/>
      <c r="BT10" s="444"/>
      <c r="BU10" s="445"/>
      <c r="BV10" s="443">
        <v>155395</v>
      </c>
      <c r="BW10" s="444"/>
      <c r="BX10" s="444"/>
      <c r="BY10" s="444"/>
      <c r="BZ10" s="444"/>
      <c r="CA10" s="444"/>
      <c r="CB10" s="444"/>
      <c r="CC10" s="445"/>
      <c r="CD10" s="180" t="s">
        <v>122</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
      <c r="A11" s="177"/>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109</v>
      </c>
      <c r="AV11" s="476"/>
      <c r="AW11" s="476"/>
      <c r="AX11" s="476"/>
      <c r="AY11" s="477" t="s">
        <v>126</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127</v>
      </c>
      <c r="CE11" s="447"/>
      <c r="CF11" s="447"/>
      <c r="CG11" s="447"/>
      <c r="CH11" s="447"/>
      <c r="CI11" s="447"/>
      <c r="CJ11" s="447"/>
      <c r="CK11" s="447"/>
      <c r="CL11" s="447"/>
      <c r="CM11" s="447"/>
      <c r="CN11" s="447"/>
      <c r="CO11" s="447"/>
      <c r="CP11" s="447"/>
      <c r="CQ11" s="447"/>
      <c r="CR11" s="447"/>
      <c r="CS11" s="448"/>
      <c r="CT11" s="483" t="s">
        <v>128</v>
      </c>
      <c r="CU11" s="484"/>
      <c r="CV11" s="484"/>
      <c r="CW11" s="484"/>
      <c r="CX11" s="484"/>
      <c r="CY11" s="484"/>
      <c r="CZ11" s="484"/>
      <c r="DA11" s="485"/>
      <c r="DB11" s="483" t="s">
        <v>129</v>
      </c>
      <c r="DC11" s="484"/>
      <c r="DD11" s="484"/>
      <c r="DE11" s="484"/>
      <c r="DF11" s="484"/>
      <c r="DG11" s="484"/>
      <c r="DH11" s="484"/>
      <c r="DI11" s="485"/>
    </row>
    <row r="12" spans="1:119" ht="18.75" customHeight="1" x14ac:dyDescent="0.15">
      <c r="A12" s="177"/>
      <c r="B12" s="503" t="s">
        <v>130</v>
      </c>
      <c r="C12" s="504"/>
      <c r="D12" s="504"/>
      <c r="E12" s="504"/>
      <c r="F12" s="504"/>
      <c r="G12" s="504"/>
      <c r="H12" s="504"/>
      <c r="I12" s="504"/>
      <c r="J12" s="504"/>
      <c r="K12" s="505"/>
      <c r="L12" s="512" t="s">
        <v>131</v>
      </c>
      <c r="M12" s="513"/>
      <c r="N12" s="513"/>
      <c r="O12" s="513"/>
      <c r="P12" s="513"/>
      <c r="Q12" s="514"/>
      <c r="R12" s="515">
        <v>6666</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95</v>
      </c>
      <c r="AV12" s="476"/>
      <c r="AW12" s="476"/>
      <c r="AX12" s="476"/>
      <c r="AY12" s="477" t="s">
        <v>135</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136</v>
      </c>
      <c r="CE12" s="447"/>
      <c r="CF12" s="447"/>
      <c r="CG12" s="447"/>
      <c r="CH12" s="447"/>
      <c r="CI12" s="447"/>
      <c r="CJ12" s="447"/>
      <c r="CK12" s="447"/>
      <c r="CL12" s="447"/>
      <c r="CM12" s="447"/>
      <c r="CN12" s="447"/>
      <c r="CO12" s="447"/>
      <c r="CP12" s="447"/>
      <c r="CQ12" s="447"/>
      <c r="CR12" s="447"/>
      <c r="CS12" s="448"/>
      <c r="CT12" s="483" t="s">
        <v>129</v>
      </c>
      <c r="CU12" s="484"/>
      <c r="CV12" s="484"/>
      <c r="CW12" s="484"/>
      <c r="CX12" s="484"/>
      <c r="CY12" s="484"/>
      <c r="CZ12" s="484"/>
      <c r="DA12" s="485"/>
      <c r="DB12" s="483" t="s">
        <v>129</v>
      </c>
      <c r="DC12" s="484"/>
      <c r="DD12" s="484"/>
      <c r="DE12" s="484"/>
      <c r="DF12" s="484"/>
      <c r="DG12" s="484"/>
      <c r="DH12" s="484"/>
      <c r="DI12" s="485"/>
    </row>
    <row r="13" spans="1:119" ht="18.75" customHeight="1" x14ac:dyDescent="0.15">
      <c r="A13" s="177"/>
      <c r="B13" s="506"/>
      <c r="C13" s="507"/>
      <c r="D13" s="507"/>
      <c r="E13" s="507"/>
      <c r="F13" s="507"/>
      <c r="G13" s="507"/>
      <c r="H13" s="507"/>
      <c r="I13" s="507"/>
      <c r="J13" s="507"/>
      <c r="K13" s="508"/>
      <c r="L13" s="186"/>
      <c r="M13" s="534" t="s">
        <v>137</v>
      </c>
      <c r="N13" s="535"/>
      <c r="O13" s="535"/>
      <c r="P13" s="535"/>
      <c r="Q13" s="536"/>
      <c r="R13" s="527">
        <v>6644</v>
      </c>
      <c r="S13" s="528"/>
      <c r="T13" s="528"/>
      <c r="U13" s="528"/>
      <c r="V13" s="529"/>
      <c r="W13" s="459" t="s">
        <v>138</v>
      </c>
      <c r="X13" s="460"/>
      <c r="Y13" s="460"/>
      <c r="Z13" s="460"/>
      <c r="AA13" s="460"/>
      <c r="AB13" s="450"/>
      <c r="AC13" s="494">
        <v>532</v>
      </c>
      <c r="AD13" s="495"/>
      <c r="AE13" s="495"/>
      <c r="AF13" s="495"/>
      <c r="AG13" s="537"/>
      <c r="AH13" s="494">
        <v>629</v>
      </c>
      <c r="AI13" s="495"/>
      <c r="AJ13" s="495"/>
      <c r="AK13" s="495"/>
      <c r="AL13" s="496"/>
      <c r="AM13" s="472" t="s">
        <v>139</v>
      </c>
      <c r="AN13" s="473"/>
      <c r="AO13" s="473"/>
      <c r="AP13" s="473"/>
      <c r="AQ13" s="473"/>
      <c r="AR13" s="473"/>
      <c r="AS13" s="473"/>
      <c r="AT13" s="474"/>
      <c r="AU13" s="475" t="s">
        <v>120</v>
      </c>
      <c r="AV13" s="476"/>
      <c r="AW13" s="476"/>
      <c r="AX13" s="476"/>
      <c r="AY13" s="477" t="s">
        <v>140</v>
      </c>
      <c r="AZ13" s="478"/>
      <c r="BA13" s="478"/>
      <c r="BB13" s="478"/>
      <c r="BC13" s="478"/>
      <c r="BD13" s="478"/>
      <c r="BE13" s="478"/>
      <c r="BF13" s="478"/>
      <c r="BG13" s="478"/>
      <c r="BH13" s="478"/>
      <c r="BI13" s="478"/>
      <c r="BJ13" s="478"/>
      <c r="BK13" s="478"/>
      <c r="BL13" s="478"/>
      <c r="BM13" s="479"/>
      <c r="BN13" s="443">
        <v>231804</v>
      </c>
      <c r="BO13" s="444"/>
      <c r="BP13" s="444"/>
      <c r="BQ13" s="444"/>
      <c r="BR13" s="444"/>
      <c r="BS13" s="444"/>
      <c r="BT13" s="444"/>
      <c r="BU13" s="445"/>
      <c r="BV13" s="443">
        <v>173797</v>
      </c>
      <c r="BW13" s="444"/>
      <c r="BX13" s="444"/>
      <c r="BY13" s="444"/>
      <c r="BZ13" s="444"/>
      <c r="CA13" s="444"/>
      <c r="CB13" s="444"/>
      <c r="CC13" s="445"/>
      <c r="CD13" s="446" t="s">
        <v>141</v>
      </c>
      <c r="CE13" s="447"/>
      <c r="CF13" s="447"/>
      <c r="CG13" s="447"/>
      <c r="CH13" s="447"/>
      <c r="CI13" s="447"/>
      <c r="CJ13" s="447"/>
      <c r="CK13" s="447"/>
      <c r="CL13" s="447"/>
      <c r="CM13" s="447"/>
      <c r="CN13" s="447"/>
      <c r="CO13" s="447"/>
      <c r="CP13" s="447"/>
      <c r="CQ13" s="447"/>
      <c r="CR13" s="447"/>
      <c r="CS13" s="448"/>
      <c r="CT13" s="440">
        <v>5.3</v>
      </c>
      <c r="CU13" s="441"/>
      <c r="CV13" s="441"/>
      <c r="CW13" s="441"/>
      <c r="CX13" s="441"/>
      <c r="CY13" s="441"/>
      <c r="CZ13" s="441"/>
      <c r="DA13" s="442"/>
      <c r="DB13" s="440">
        <v>4.8</v>
      </c>
      <c r="DC13" s="441"/>
      <c r="DD13" s="441"/>
      <c r="DE13" s="441"/>
      <c r="DF13" s="441"/>
      <c r="DG13" s="441"/>
      <c r="DH13" s="441"/>
      <c r="DI13" s="442"/>
    </row>
    <row r="14" spans="1:119" ht="18.75" customHeight="1" thickBot="1" x14ac:dyDescent="0.2">
      <c r="A14" s="177"/>
      <c r="B14" s="506"/>
      <c r="C14" s="507"/>
      <c r="D14" s="507"/>
      <c r="E14" s="507"/>
      <c r="F14" s="507"/>
      <c r="G14" s="507"/>
      <c r="H14" s="507"/>
      <c r="I14" s="507"/>
      <c r="J14" s="507"/>
      <c r="K14" s="508"/>
      <c r="L14" s="524" t="s">
        <v>142</v>
      </c>
      <c r="M14" s="525"/>
      <c r="N14" s="525"/>
      <c r="O14" s="525"/>
      <c r="P14" s="525"/>
      <c r="Q14" s="526"/>
      <c r="R14" s="527">
        <v>6701</v>
      </c>
      <c r="S14" s="528"/>
      <c r="T14" s="528"/>
      <c r="U14" s="528"/>
      <c r="V14" s="529"/>
      <c r="W14" s="433"/>
      <c r="X14" s="434"/>
      <c r="Y14" s="434"/>
      <c r="Z14" s="434"/>
      <c r="AA14" s="434"/>
      <c r="AB14" s="423"/>
      <c r="AC14" s="530">
        <v>17.100000000000001</v>
      </c>
      <c r="AD14" s="531"/>
      <c r="AE14" s="531"/>
      <c r="AF14" s="531"/>
      <c r="AG14" s="532"/>
      <c r="AH14" s="530">
        <v>19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143</v>
      </c>
      <c r="CE14" s="539"/>
      <c r="CF14" s="539"/>
      <c r="CG14" s="539"/>
      <c r="CH14" s="539"/>
      <c r="CI14" s="539"/>
      <c r="CJ14" s="539"/>
      <c r="CK14" s="539"/>
      <c r="CL14" s="539"/>
      <c r="CM14" s="539"/>
      <c r="CN14" s="539"/>
      <c r="CO14" s="539"/>
      <c r="CP14" s="539"/>
      <c r="CQ14" s="539"/>
      <c r="CR14" s="539"/>
      <c r="CS14" s="540"/>
      <c r="CT14" s="541">
        <v>15.9</v>
      </c>
      <c r="CU14" s="542"/>
      <c r="CV14" s="542"/>
      <c r="CW14" s="542"/>
      <c r="CX14" s="542"/>
      <c r="CY14" s="542"/>
      <c r="CZ14" s="542"/>
      <c r="DA14" s="543"/>
      <c r="DB14" s="541">
        <v>29.7</v>
      </c>
      <c r="DC14" s="542"/>
      <c r="DD14" s="542"/>
      <c r="DE14" s="542"/>
      <c r="DF14" s="542"/>
      <c r="DG14" s="542"/>
      <c r="DH14" s="542"/>
      <c r="DI14" s="543"/>
    </row>
    <row r="15" spans="1:119" ht="18.75" customHeight="1" x14ac:dyDescent="0.15">
      <c r="A15" s="177"/>
      <c r="B15" s="506"/>
      <c r="C15" s="507"/>
      <c r="D15" s="507"/>
      <c r="E15" s="507"/>
      <c r="F15" s="507"/>
      <c r="G15" s="507"/>
      <c r="H15" s="507"/>
      <c r="I15" s="507"/>
      <c r="J15" s="507"/>
      <c r="K15" s="508"/>
      <c r="L15" s="186"/>
      <c r="M15" s="534" t="s">
        <v>144</v>
      </c>
      <c r="N15" s="535"/>
      <c r="O15" s="535"/>
      <c r="P15" s="535"/>
      <c r="Q15" s="536"/>
      <c r="R15" s="527">
        <v>6688</v>
      </c>
      <c r="S15" s="528"/>
      <c r="T15" s="528"/>
      <c r="U15" s="528"/>
      <c r="V15" s="529"/>
      <c r="W15" s="459" t="s">
        <v>145</v>
      </c>
      <c r="X15" s="460"/>
      <c r="Y15" s="460"/>
      <c r="Z15" s="460"/>
      <c r="AA15" s="460"/>
      <c r="AB15" s="450"/>
      <c r="AC15" s="494">
        <v>419</v>
      </c>
      <c r="AD15" s="495"/>
      <c r="AE15" s="495"/>
      <c r="AF15" s="495"/>
      <c r="AG15" s="537"/>
      <c r="AH15" s="494">
        <v>448</v>
      </c>
      <c r="AI15" s="495"/>
      <c r="AJ15" s="495"/>
      <c r="AK15" s="495"/>
      <c r="AL15" s="496"/>
      <c r="AM15" s="472"/>
      <c r="AN15" s="473"/>
      <c r="AO15" s="473"/>
      <c r="AP15" s="473"/>
      <c r="AQ15" s="473"/>
      <c r="AR15" s="473"/>
      <c r="AS15" s="473"/>
      <c r="AT15" s="474"/>
      <c r="AU15" s="475"/>
      <c r="AV15" s="476"/>
      <c r="AW15" s="476"/>
      <c r="AX15" s="476"/>
      <c r="AY15" s="403" t="s">
        <v>146</v>
      </c>
      <c r="AZ15" s="404"/>
      <c r="BA15" s="404"/>
      <c r="BB15" s="404"/>
      <c r="BC15" s="404"/>
      <c r="BD15" s="404"/>
      <c r="BE15" s="404"/>
      <c r="BF15" s="404"/>
      <c r="BG15" s="404"/>
      <c r="BH15" s="404"/>
      <c r="BI15" s="404"/>
      <c r="BJ15" s="404"/>
      <c r="BK15" s="404"/>
      <c r="BL15" s="404"/>
      <c r="BM15" s="405"/>
      <c r="BN15" s="406">
        <v>852153</v>
      </c>
      <c r="BO15" s="407"/>
      <c r="BP15" s="407"/>
      <c r="BQ15" s="407"/>
      <c r="BR15" s="407"/>
      <c r="BS15" s="407"/>
      <c r="BT15" s="407"/>
      <c r="BU15" s="408"/>
      <c r="BV15" s="406">
        <v>823218</v>
      </c>
      <c r="BW15" s="407"/>
      <c r="BX15" s="407"/>
      <c r="BY15" s="407"/>
      <c r="BZ15" s="407"/>
      <c r="CA15" s="407"/>
      <c r="CB15" s="407"/>
      <c r="CC15" s="408"/>
      <c r="CD15" s="544" t="s">
        <v>147</v>
      </c>
      <c r="CE15" s="545"/>
      <c r="CF15" s="545"/>
      <c r="CG15" s="545"/>
      <c r="CH15" s="545"/>
      <c r="CI15" s="545"/>
      <c r="CJ15" s="545"/>
      <c r="CK15" s="545"/>
      <c r="CL15" s="545"/>
      <c r="CM15" s="545"/>
      <c r="CN15" s="545"/>
      <c r="CO15" s="545"/>
      <c r="CP15" s="545"/>
      <c r="CQ15" s="545"/>
      <c r="CR15" s="545"/>
      <c r="CS15" s="546"/>
      <c r="CT15" s="187"/>
      <c r="CU15" s="188"/>
      <c r="CV15" s="188"/>
      <c r="CW15" s="188"/>
      <c r="CX15" s="188"/>
      <c r="CY15" s="188"/>
      <c r="CZ15" s="188"/>
      <c r="DA15" s="189"/>
      <c r="DB15" s="187"/>
      <c r="DC15" s="188"/>
      <c r="DD15" s="188"/>
      <c r="DE15" s="188"/>
      <c r="DF15" s="188"/>
      <c r="DG15" s="188"/>
      <c r="DH15" s="188"/>
      <c r="DI15" s="189"/>
    </row>
    <row r="16" spans="1:119" ht="18.75" customHeight="1" x14ac:dyDescent="0.15">
      <c r="A16" s="177"/>
      <c r="B16" s="506"/>
      <c r="C16" s="507"/>
      <c r="D16" s="507"/>
      <c r="E16" s="507"/>
      <c r="F16" s="507"/>
      <c r="G16" s="507"/>
      <c r="H16" s="507"/>
      <c r="I16" s="507"/>
      <c r="J16" s="507"/>
      <c r="K16" s="508"/>
      <c r="L16" s="524" t="s">
        <v>148</v>
      </c>
      <c r="M16" s="547"/>
      <c r="N16" s="547"/>
      <c r="O16" s="547"/>
      <c r="P16" s="547"/>
      <c r="Q16" s="548"/>
      <c r="R16" s="549" t="s">
        <v>149</v>
      </c>
      <c r="S16" s="550"/>
      <c r="T16" s="550"/>
      <c r="U16" s="550"/>
      <c r="V16" s="551"/>
      <c r="W16" s="433"/>
      <c r="X16" s="434"/>
      <c r="Y16" s="434"/>
      <c r="Z16" s="434"/>
      <c r="AA16" s="434"/>
      <c r="AB16" s="423"/>
      <c r="AC16" s="530">
        <v>13.5</v>
      </c>
      <c r="AD16" s="531"/>
      <c r="AE16" s="531"/>
      <c r="AF16" s="531"/>
      <c r="AG16" s="532"/>
      <c r="AH16" s="530">
        <v>13.6</v>
      </c>
      <c r="AI16" s="531"/>
      <c r="AJ16" s="531"/>
      <c r="AK16" s="531"/>
      <c r="AL16" s="533"/>
      <c r="AM16" s="472"/>
      <c r="AN16" s="473"/>
      <c r="AO16" s="473"/>
      <c r="AP16" s="473"/>
      <c r="AQ16" s="473"/>
      <c r="AR16" s="473"/>
      <c r="AS16" s="473"/>
      <c r="AT16" s="474"/>
      <c r="AU16" s="475"/>
      <c r="AV16" s="476"/>
      <c r="AW16" s="476"/>
      <c r="AX16" s="476"/>
      <c r="AY16" s="477" t="s">
        <v>150</v>
      </c>
      <c r="AZ16" s="478"/>
      <c r="BA16" s="478"/>
      <c r="BB16" s="478"/>
      <c r="BC16" s="478"/>
      <c r="BD16" s="478"/>
      <c r="BE16" s="478"/>
      <c r="BF16" s="478"/>
      <c r="BG16" s="478"/>
      <c r="BH16" s="478"/>
      <c r="BI16" s="478"/>
      <c r="BJ16" s="478"/>
      <c r="BK16" s="478"/>
      <c r="BL16" s="478"/>
      <c r="BM16" s="479"/>
      <c r="BN16" s="443">
        <v>3209995</v>
      </c>
      <c r="BO16" s="444"/>
      <c r="BP16" s="444"/>
      <c r="BQ16" s="444"/>
      <c r="BR16" s="444"/>
      <c r="BS16" s="444"/>
      <c r="BT16" s="444"/>
      <c r="BU16" s="445"/>
      <c r="BV16" s="443">
        <v>3127541</v>
      </c>
      <c r="BW16" s="444"/>
      <c r="BX16" s="444"/>
      <c r="BY16" s="444"/>
      <c r="BZ16" s="444"/>
      <c r="CA16" s="444"/>
      <c r="CB16" s="444"/>
      <c r="CC16" s="445"/>
      <c r="CD16" s="190"/>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77"/>
      <c r="B17" s="509"/>
      <c r="C17" s="510"/>
      <c r="D17" s="510"/>
      <c r="E17" s="510"/>
      <c r="F17" s="510"/>
      <c r="G17" s="510"/>
      <c r="H17" s="510"/>
      <c r="I17" s="510"/>
      <c r="J17" s="510"/>
      <c r="K17" s="511"/>
      <c r="L17" s="191"/>
      <c r="M17" s="554" t="s">
        <v>151</v>
      </c>
      <c r="N17" s="555"/>
      <c r="O17" s="555"/>
      <c r="P17" s="555"/>
      <c r="Q17" s="556"/>
      <c r="R17" s="549" t="s">
        <v>152</v>
      </c>
      <c r="S17" s="550"/>
      <c r="T17" s="550"/>
      <c r="U17" s="550"/>
      <c r="V17" s="551"/>
      <c r="W17" s="459" t="s">
        <v>153</v>
      </c>
      <c r="X17" s="460"/>
      <c r="Y17" s="460"/>
      <c r="Z17" s="460"/>
      <c r="AA17" s="460"/>
      <c r="AB17" s="450"/>
      <c r="AC17" s="494">
        <v>2162</v>
      </c>
      <c r="AD17" s="495"/>
      <c r="AE17" s="495"/>
      <c r="AF17" s="495"/>
      <c r="AG17" s="537"/>
      <c r="AH17" s="494">
        <v>2229</v>
      </c>
      <c r="AI17" s="495"/>
      <c r="AJ17" s="495"/>
      <c r="AK17" s="495"/>
      <c r="AL17" s="496"/>
      <c r="AM17" s="472"/>
      <c r="AN17" s="473"/>
      <c r="AO17" s="473"/>
      <c r="AP17" s="473"/>
      <c r="AQ17" s="473"/>
      <c r="AR17" s="473"/>
      <c r="AS17" s="473"/>
      <c r="AT17" s="474"/>
      <c r="AU17" s="475"/>
      <c r="AV17" s="476"/>
      <c r="AW17" s="476"/>
      <c r="AX17" s="476"/>
      <c r="AY17" s="477" t="s">
        <v>154</v>
      </c>
      <c r="AZ17" s="478"/>
      <c r="BA17" s="478"/>
      <c r="BB17" s="478"/>
      <c r="BC17" s="478"/>
      <c r="BD17" s="478"/>
      <c r="BE17" s="478"/>
      <c r="BF17" s="478"/>
      <c r="BG17" s="478"/>
      <c r="BH17" s="478"/>
      <c r="BI17" s="478"/>
      <c r="BJ17" s="478"/>
      <c r="BK17" s="478"/>
      <c r="BL17" s="478"/>
      <c r="BM17" s="479"/>
      <c r="BN17" s="443">
        <v>1059199</v>
      </c>
      <c r="BO17" s="444"/>
      <c r="BP17" s="444"/>
      <c r="BQ17" s="444"/>
      <c r="BR17" s="444"/>
      <c r="BS17" s="444"/>
      <c r="BT17" s="444"/>
      <c r="BU17" s="445"/>
      <c r="BV17" s="443">
        <v>1021227</v>
      </c>
      <c r="BW17" s="444"/>
      <c r="BX17" s="444"/>
      <c r="BY17" s="444"/>
      <c r="BZ17" s="444"/>
      <c r="CA17" s="444"/>
      <c r="CB17" s="444"/>
      <c r="CC17" s="445"/>
      <c r="CD17" s="190"/>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77"/>
      <c r="B18" s="565" t="s">
        <v>155</v>
      </c>
      <c r="C18" s="486"/>
      <c r="D18" s="486"/>
      <c r="E18" s="566"/>
      <c r="F18" s="566"/>
      <c r="G18" s="566"/>
      <c r="H18" s="566"/>
      <c r="I18" s="566"/>
      <c r="J18" s="566"/>
      <c r="K18" s="566"/>
      <c r="L18" s="567">
        <v>139.41999999999999</v>
      </c>
      <c r="M18" s="567"/>
      <c r="N18" s="567"/>
      <c r="O18" s="567"/>
      <c r="P18" s="567"/>
      <c r="Q18" s="567"/>
      <c r="R18" s="568"/>
      <c r="S18" s="568"/>
      <c r="T18" s="568"/>
      <c r="U18" s="568"/>
      <c r="V18" s="569"/>
      <c r="W18" s="461"/>
      <c r="X18" s="462"/>
      <c r="Y18" s="462"/>
      <c r="Z18" s="462"/>
      <c r="AA18" s="462"/>
      <c r="AB18" s="453"/>
      <c r="AC18" s="570">
        <v>69.5</v>
      </c>
      <c r="AD18" s="571"/>
      <c r="AE18" s="571"/>
      <c r="AF18" s="571"/>
      <c r="AG18" s="572"/>
      <c r="AH18" s="570">
        <v>67.400000000000006</v>
      </c>
      <c r="AI18" s="571"/>
      <c r="AJ18" s="571"/>
      <c r="AK18" s="571"/>
      <c r="AL18" s="573"/>
      <c r="AM18" s="472"/>
      <c r="AN18" s="473"/>
      <c r="AO18" s="473"/>
      <c r="AP18" s="473"/>
      <c r="AQ18" s="473"/>
      <c r="AR18" s="473"/>
      <c r="AS18" s="473"/>
      <c r="AT18" s="474"/>
      <c r="AU18" s="475"/>
      <c r="AV18" s="476"/>
      <c r="AW18" s="476"/>
      <c r="AX18" s="476"/>
      <c r="AY18" s="477" t="s">
        <v>156</v>
      </c>
      <c r="AZ18" s="478"/>
      <c r="BA18" s="478"/>
      <c r="BB18" s="478"/>
      <c r="BC18" s="478"/>
      <c r="BD18" s="478"/>
      <c r="BE18" s="478"/>
      <c r="BF18" s="478"/>
      <c r="BG18" s="478"/>
      <c r="BH18" s="478"/>
      <c r="BI18" s="478"/>
      <c r="BJ18" s="478"/>
      <c r="BK18" s="478"/>
      <c r="BL18" s="478"/>
      <c r="BM18" s="479"/>
      <c r="BN18" s="443">
        <v>2748063</v>
      </c>
      <c r="BO18" s="444"/>
      <c r="BP18" s="444"/>
      <c r="BQ18" s="444"/>
      <c r="BR18" s="444"/>
      <c r="BS18" s="444"/>
      <c r="BT18" s="444"/>
      <c r="BU18" s="445"/>
      <c r="BV18" s="443">
        <v>2652677</v>
      </c>
      <c r="BW18" s="444"/>
      <c r="BX18" s="444"/>
      <c r="BY18" s="444"/>
      <c r="BZ18" s="444"/>
      <c r="CA18" s="444"/>
      <c r="CB18" s="444"/>
      <c r="CC18" s="445"/>
      <c r="CD18" s="190"/>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77"/>
      <c r="B19" s="565" t="s">
        <v>157</v>
      </c>
      <c r="C19" s="486"/>
      <c r="D19" s="486"/>
      <c r="E19" s="566"/>
      <c r="F19" s="566"/>
      <c r="G19" s="566"/>
      <c r="H19" s="566"/>
      <c r="I19" s="566"/>
      <c r="J19" s="566"/>
      <c r="K19" s="566"/>
      <c r="L19" s="574">
        <v>47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158</v>
      </c>
      <c r="AZ19" s="478"/>
      <c r="BA19" s="478"/>
      <c r="BB19" s="478"/>
      <c r="BC19" s="478"/>
      <c r="BD19" s="478"/>
      <c r="BE19" s="478"/>
      <c r="BF19" s="478"/>
      <c r="BG19" s="478"/>
      <c r="BH19" s="478"/>
      <c r="BI19" s="478"/>
      <c r="BJ19" s="478"/>
      <c r="BK19" s="478"/>
      <c r="BL19" s="478"/>
      <c r="BM19" s="479"/>
      <c r="BN19" s="443">
        <v>4104175</v>
      </c>
      <c r="BO19" s="444"/>
      <c r="BP19" s="444"/>
      <c r="BQ19" s="444"/>
      <c r="BR19" s="444"/>
      <c r="BS19" s="444"/>
      <c r="BT19" s="444"/>
      <c r="BU19" s="445"/>
      <c r="BV19" s="443">
        <v>4003553</v>
      </c>
      <c r="BW19" s="444"/>
      <c r="BX19" s="444"/>
      <c r="BY19" s="444"/>
      <c r="BZ19" s="444"/>
      <c r="CA19" s="444"/>
      <c r="CB19" s="444"/>
      <c r="CC19" s="445"/>
      <c r="CD19" s="190"/>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77"/>
      <c r="B20" s="565" t="s">
        <v>159</v>
      </c>
      <c r="C20" s="486"/>
      <c r="D20" s="486"/>
      <c r="E20" s="566"/>
      <c r="F20" s="566"/>
      <c r="G20" s="566"/>
      <c r="H20" s="566"/>
      <c r="I20" s="566"/>
      <c r="J20" s="566"/>
      <c r="K20" s="566"/>
      <c r="L20" s="574">
        <v>2658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0"/>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77"/>
      <c r="B21" s="583" t="s">
        <v>160</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0"/>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77"/>
      <c r="B22" s="613" t="s">
        <v>161</v>
      </c>
      <c r="C22" s="587"/>
      <c r="D22" s="588"/>
      <c r="E22" s="455" t="s">
        <v>1</v>
      </c>
      <c r="F22" s="460"/>
      <c r="G22" s="460"/>
      <c r="H22" s="460"/>
      <c r="I22" s="460"/>
      <c r="J22" s="460"/>
      <c r="K22" s="450"/>
      <c r="L22" s="455" t="s">
        <v>162</v>
      </c>
      <c r="M22" s="460"/>
      <c r="N22" s="460"/>
      <c r="O22" s="460"/>
      <c r="P22" s="450"/>
      <c r="Q22" s="618" t="s">
        <v>163</v>
      </c>
      <c r="R22" s="619"/>
      <c r="S22" s="619"/>
      <c r="T22" s="619"/>
      <c r="U22" s="619"/>
      <c r="V22" s="620"/>
      <c r="W22" s="586" t="s">
        <v>164</v>
      </c>
      <c r="X22" s="587"/>
      <c r="Y22" s="588"/>
      <c r="Z22" s="455" t="s">
        <v>1</v>
      </c>
      <c r="AA22" s="460"/>
      <c r="AB22" s="460"/>
      <c r="AC22" s="460"/>
      <c r="AD22" s="460"/>
      <c r="AE22" s="460"/>
      <c r="AF22" s="460"/>
      <c r="AG22" s="450"/>
      <c r="AH22" s="624" t="s">
        <v>165</v>
      </c>
      <c r="AI22" s="460"/>
      <c r="AJ22" s="460"/>
      <c r="AK22" s="460"/>
      <c r="AL22" s="450"/>
      <c r="AM22" s="624" t="s">
        <v>166</v>
      </c>
      <c r="AN22" s="625"/>
      <c r="AO22" s="625"/>
      <c r="AP22" s="625"/>
      <c r="AQ22" s="625"/>
      <c r="AR22" s="626"/>
      <c r="AS22" s="618" t="s">
        <v>163</v>
      </c>
      <c r="AT22" s="619"/>
      <c r="AU22" s="619"/>
      <c r="AV22" s="619"/>
      <c r="AW22" s="619"/>
      <c r="AX22" s="630"/>
      <c r="AY22" s="403" t="s">
        <v>167</v>
      </c>
      <c r="AZ22" s="404"/>
      <c r="BA22" s="404"/>
      <c r="BB22" s="404"/>
      <c r="BC22" s="404"/>
      <c r="BD22" s="404"/>
      <c r="BE22" s="404"/>
      <c r="BF22" s="404"/>
      <c r="BG22" s="404"/>
      <c r="BH22" s="404"/>
      <c r="BI22" s="404"/>
      <c r="BJ22" s="404"/>
      <c r="BK22" s="404"/>
      <c r="BL22" s="404"/>
      <c r="BM22" s="405"/>
      <c r="BN22" s="406">
        <v>5963043</v>
      </c>
      <c r="BO22" s="407"/>
      <c r="BP22" s="407"/>
      <c r="BQ22" s="407"/>
      <c r="BR22" s="407"/>
      <c r="BS22" s="407"/>
      <c r="BT22" s="407"/>
      <c r="BU22" s="408"/>
      <c r="BV22" s="406">
        <v>6279227</v>
      </c>
      <c r="BW22" s="407"/>
      <c r="BX22" s="407"/>
      <c r="BY22" s="407"/>
      <c r="BZ22" s="407"/>
      <c r="CA22" s="407"/>
      <c r="CB22" s="407"/>
      <c r="CC22" s="408"/>
      <c r="CD22" s="190"/>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77"/>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168</v>
      </c>
      <c r="AZ23" s="478"/>
      <c r="BA23" s="478"/>
      <c r="BB23" s="478"/>
      <c r="BC23" s="478"/>
      <c r="BD23" s="478"/>
      <c r="BE23" s="478"/>
      <c r="BF23" s="478"/>
      <c r="BG23" s="478"/>
      <c r="BH23" s="478"/>
      <c r="BI23" s="478"/>
      <c r="BJ23" s="478"/>
      <c r="BK23" s="478"/>
      <c r="BL23" s="478"/>
      <c r="BM23" s="479"/>
      <c r="BN23" s="443">
        <v>5343913</v>
      </c>
      <c r="BO23" s="444"/>
      <c r="BP23" s="444"/>
      <c r="BQ23" s="444"/>
      <c r="BR23" s="444"/>
      <c r="BS23" s="444"/>
      <c r="BT23" s="444"/>
      <c r="BU23" s="445"/>
      <c r="BV23" s="443">
        <v>5615692</v>
      </c>
      <c r="BW23" s="444"/>
      <c r="BX23" s="444"/>
      <c r="BY23" s="444"/>
      <c r="BZ23" s="444"/>
      <c r="CA23" s="444"/>
      <c r="CB23" s="444"/>
      <c r="CC23" s="445"/>
      <c r="CD23" s="190"/>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77"/>
      <c r="B24" s="614"/>
      <c r="C24" s="590"/>
      <c r="D24" s="591"/>
      <c r="E24" s="493" t="s">
        <v>169</v>
      </c>
      <c r="F24" s="473"/>
      <c r="G24" s="473"/>
      <c r="H24" s="473"/>
      <c r="I24" s="473"/>
      <c r="J24" s="473"/>
      <c r="K24" s="474"/>
      <c r="L24" s="494">
        <v>1</v>
      </c>
      <c r="M24" s="495"/>
      <c r="N24" s="495"/>
      <c r="O24" s="495"/>
      <c r="P24" s="537"/>
      <c r="Q24" s="494">
        <v>7300</v>
      </c>
      <c r="R24" s="495"/>
      <c r="S24" s="495"/>
      <c r="T24" s="495"/>
      <c r="U24" s="495"/>
      <c r="V24" s="537"/>
      <c r="W24" s="589"/>
      <c r="X24" s="590"/>
      <c r="Y24" s="591"/>
      <c r="Z24" s="493" t="s">
        <v>170</v>
      </c>
      <c r="AA24" s="473"/>
      <c r="AB24" s="473"/>
      <c r="AC24" s="473"/>
      <c r="AD24" s="473"/>
      <c r="AE24" s="473"/>
      <c r="AF24" s="473"/>
      <c r="AG24" s="474"/>
      <c r="AH24" s="494">
        <v>87</v>
      </c>
      <c r="AI24" s="495"/>
      <c r="AJ24" s="495"/>
      <c r="AK24" s="495"/>
      <c r="AL24" s="537"/>
      <c r="AM24" s="494">
        <v>254997</v>
      </c>
      <c r="AN24" s="495"/>
      <c r="AO24" s="495"/>
      <c r="AP24" s="495"/>
      <c r="AQ24" s="495"/>
      <c r="AR24" s="537"/>
      <c r="AS24" s="494">
        <v>2931</v>
      </c>
      <c r="AT24" s="495"/>
      <c r="AU24" s="495"/>
      <c r="AV24" s="495"/>
      <c r="AW24" s="495"/>
      <c r="AX24" s="496"/>
      <c r="AY24" s="559" t="s">
        <v>171</v>
      </c>
      <c r="AZ24" s="560"/>
      <c r="BA24" s="560"/>
      <c r="BB24" s="560"/>
      <c r="BC24" s="560"/>
      <c r="BD24" s="560"/>
      <c r="BE24" s="560"/>
      <c r="BF24" s="560"/>
      <c r="BG24" s="560"/>
      <c r="BH24" s="560"/>
      <c r="BI24" s="560"/>
      <c r="BJ24" s="560"/>
      <c r="BK24" s="560"/>
      <c r="BL24" s="560"/>
      <c r="BM24" s="561"/>
      <c r="BN24" s="443">
        <v>4251810</v>
      </c>
      <c r="BO24" s="444"/>
      <c r="BP24" s="444"/>
      <c r="BQ24" s="444"/>
      <c r="BR24" s="444"/>
      <c r="BS24" s="444"/>
      <c r="BT24" s="444"/>
      <c r="BU24" s="445"/>
      <c r="BV24" s="443">
        <v>4419722</v>
      </c>
      <c r="BW24" s="444"/>
      <c r="BX24" s="444"/>
      <c r="BY24" s="444"/>
      <c r="BZ24" s="444"/>
      <c r="CA24" s="444"/>
      <c r="CB24" s="444"/>
      <c r="CC24" s="445"/>
      <c r="CD24" s="190"/>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77"/>
      <c r="B25" s="614"/>
      <c r="C25" s="590"/>
      <c r="D25" s="591"/>
      <c r="E25" s="493" t="s">
        <v>172</v>
      </c>
      <c r="F25" s="473"/>
      <c r="G25" s="473"/>
      <c r="H25" s="473"/>
      <c r="I25" s="473"/>
      <c r="J25" s="473"/>
      <c r="K25" s="474"/>
      <c r="L25" s="494">
        <v>1</v>
      </c>
      <c r="M25" s="495"/>
      <c r="N25" s="495"/>
      <c r="O25" s="495"/>
      <c r="P25" s="537"/>
      <c r="Q25" s="494">
        <v>5900</v>
      </c>
      <c r="R25" s="495"/>
      <c r="S25" s="495"/>
      <c r="T25" s="495"/>
      <c r="U25" s="495"/>
      <c r="V25" s="537"/>
      <c r="W25" s="589"/>
      <c r="X25" s="590"/>
      <c r="Y25" s="591"/>
      <c r="Z25" s="493" t="s">
        <v>173</v>
      </c>
      <c r="AA25" s="473"/>
      <c r="AB25" s="473"/>
      <c r="AC25" s="473"/>
      <c r="AD25" s="473"/>
      <c r="AE25" s="473"/>
      <c r="AF25" s="473"/>
      <c r="AG25" s="474"/>
      <c r="AH25" s="494" t="s">
        <v>128</v>
      </c>
      <c r="AI25" s="495"/>
      <c r="AJ25" s="495"/>
      <c r="AK25" s="495"/>
      <c r="AL25" s="537"/>
      <c r="AM25" s="494" t="s">
        <v>174</v>
      </c>
      <c r="AN25" s="495"/>
      <c r="AO25" s="495"/>
      <c r="AP25" s="495"/>
      <c r="AQ25" s="495"/>
      <c r="AR25" s="537"/>
      <c r="AS25" s="494" t="s">
        <v>175</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460573</v>
      </c>
      <c r="BO25" s="407"/>
      <c r="BP25" s="407"/>
      <c r="BQ25" s="407"/>
      <c r="BR25" s="407"/>
      <c r="BS25" s="407"/>
      <c r="BT25" s="407"/>
      <c r="BU25" s="408"/>
      <c r="BV25" s="406">
        <v>273779</v>
      </c>
      <c r="BW25" s="407"/>
      <c r="BX25" s="407"/>
      <c r="BY25" s="407"/>
      <c r="BZ25" s="407"/>
      <c r="CA25" s="407"/>
      <c r="CB25" s="407"/>
      <c r="CC25" s="408"/>
      <c r="CD25" s="190"/>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77"/>
      <c r="B26" s="614"/>
      <c r="C26" s="590"/>
      <c r="D26" s="591"/>
      <c r="E26" s="493" t="s">
        <v>177</v>
      </c>
      <c r="F26" s="473"/>
      <c r="G26" s="473"/>
      <c r="H26" s="473"/>
      <c r="I26" s="473"/>
      <c r="J26" s="473"/>
      <c r="K26" s="474"/>
      <c r="L26" s="494">
        <v>1</v>
      </c>
      <c r="M26" s="495"/>
      <c r="N26" s="495"/>
      <c r="O26" s="495"/>
      <c r="P26" s="537"/>
      <c r="Q26" s="494">
        <v>5600</v>
      </c>
      <c r="R26" s="495"/>
      <c r="S26" s="495"/>
      <c r="T26" s="495"/>
      <c r="U26" s="495"/>
      <c r="V26" s="537"/>
      <c r="W26" s="589"/>
      <c r="X26" s="590"/>
      <c r="Y26" s="591"/>
      <c r="Z26" s="493" t="s">
        <v>178</v>
      </c>
      <c r="AA26" s="595"/>
      <c r="AB26" s="595"/>
      <c r="AC26" s="595"/>
      <c r="AD26" s="595"/>
      <c r="AE26" s="595"/>
      <c r="AF26" s="595"/>
      <c r="AG26" s="596"/>
      <c r="AH26" s="494" t="s">
        <v>174</v>
      </c>
      <c r="AI26" s="495"/>
      <c r="AJ26" s="495"/>
      <c r="AK26" s="495"/>
      <c r="AL26" s="537"/>
      <c r="AM26" s="494" t="s">
        <v>174</v>
      </c>
      <c r="AN26" s="495"/>
      <c r="AO26" s="495"/>
      <c r="AP26" s="495"/>
      <c r="AQ26" s="495"/>
      <c r="AR26" s="537"/>
      <c r="AS26" s="494" t="s">
        <v>129</v>
      </c>
      <c r="AT26" s="495"/>
      <c r="AU26" s="495"/>
      <c r="AV26" s="495"/>
      <c r="AW26" s="495"/>
      <c r="AX26" s="496"/>
      <c r="AY26" s="446" t="s">
        <v>179</v>
      </c>
      <c r="AZ26" s="447"/>
      <c r="BA26" s="447"/>
      <c r="BB26" s="447"/>
      <c r="BC26" s="447"/>
      <c r="BD26" s="447"/>
      <c r="BE26" s="447"/>
      <c r="BF26" s="447"/>
      <c r="BG26" s="447"/>
      <c r="BH26" s="447"/>
      <c r="BI26" s="447"/>
      <c r="BJ26" s="447"/>
      <c r="BK26" s="447"/>
      <c r="BL26" s="447"/>
      <c r="BM26" s="448"/>
      <c r="BN26" s="443" t="s">
        <v>129</v>
      </c>
      <c r="BO26" s="444"/>
      <c r="BP26" s="444"/>
      <c r="BQ26" s="444"/>
      <c r="BR26" s="444"/>
      <c r="BS26" s="444"/>
      <c r="BT26" s="444"/>
      <c r="BU26" s="445"/>
      <c r="BV26" s="443" t="s">
        <v>129</v>
      </c>
      <c r="BW26" s="444"/>
      <c r="BX26" s="444"/>
      <c r="BY26" s="444"/>
      <c r="BZ26" s="444"/>
      <c r="CA26" s="444"/>
      <c r="CB26" s="444"/>
      <c r="CC26" s="445"/>
      <c r="CD26" s="190"/>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77"/>
      <c r="B27" s="614"/>
      <c r="C27" s="590"/>
      <c r="D27" s="591"/>
      <c r="E27" s="493" t="s">
        <v>180</v>
      </c>
      <c r="F27" s="473"/>
      <c r="G27" s="473"/>
      <c r="H27" s="473"/>
      <c r="I27" s="473"/>
      <c r="J27" s="473"/>
      <c r="K27" s="474"/>
      <c r="L27" s="494">
        <v>1</v>
      </c>
      <c r="M27" s="495"/>
      <c r="N27" s="495"/>
      <c r="O27" s="495"/>
      <c r="P27" s="537"/>
      <c r="Q27" s="494">
        <v>2500</v>
      </c>
      <c r="R27" s="495"/>
      <c r="S27" s="495"/>
      <c r="T27" s="495"/>
      <c r="U27" s="495"/>
      <c r="V27" s="537"/>
      <c r="W27" s="589"/>
      <c r="X27" s="590"/>
      <c r="Y27" s="591"/>
      <c r="Z27" s="493" t="s">
        <v>181</v>
      </c>
      <c r="AA27" s="473"/>
      <c r="AB27" s="473"/>
      <c r="AC27" s="473"/>
      <c r="AD27" s="473"/>
      <c r="AE27" s="473"/>
      <c r="AF27" s="473"/>
      <c r="AG27" s="474"/>
      <c r="AH27" s="494">
        <v>1</v>
      </c>
      <c r="AI27" s="495"/>
      <c r="AJ27" s="495"/>
      <c r="AK27" s="495"/>
      <c r="AL27" s="537"/>
      <c r="AM27" s="494" t="s">
        <v>182</v>
      </c>
      <c r="AN27" s="495"/>
      <c r="AO27" s="495"/>
      <c r="AP27" s="495"/>
      <c r="AQ27" s="495"/>
      <c r="AR27" s="537"/>
      <c r="AS27" s="494" t="s">
        <v>183</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v>109334</v>
      </c>
      <c r="BO27" s="563"/>
      <c r="BP27" s="563"/>
      <c r="BQ27" s="563"/>
      <c r="BR27" s="563"/>
      <c r="BS27" s="563"/>
      <c r="BT27" s="563"/>
      <c r="BU27" s="564"/>
      <c r="BV27" s="562">
        <v>109334</v>
      </c>
      <c r="BW27" s="563"/>
      <c r="BX27" s="563"/>
      <c r="BY27" s="563"/>
      <c r="BZ27" s="563"/>
      <c r="CA27" s="563"/>
      <c r="CB27" s="563"/>
      <c r="CC27" s="564"/>
      <c r="CD27" s="192"/>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77"/>
      <c r="B28" s="614"/>
      <c r="C28" s="590"/>
      <c r="D28" s="591"/>
      <c r="E28" s="493" t="s">
        <v>185</v>
      </c>
      <c r="F28" s="473"/>
      <c r="G28" s="473"/>
      <c r="H28" s="473"/>
      <c r="I28" s="473"/>
      <c r="J28" s="473"/>
      <c r="K28" s="474"/>
      <c r="L28" s="494">
        <v>1</v>
      </c>
      <c r="M28" s="495"/>
      <c r="N28" s="495"/>
      <c r="O28" s="495"/>
      <c r="P28" s="537"/>
      <c r="Q28" s="494">
        <v>1900</v>
      </c>
      <c r="R28" s="495"/>
      <c r="S28" s="495"/>
      <c r="T28" s="495"/>
      <c r="U28" s="495"/>
      <c r="V28" s="537"/>
      <c r="W28" s="589"/>
      <c r="X28" s="590"/>
      <c r="Y28" s="591"/>
      <c r="Z28" s="493" t="s">
        <v>186</v>
      </c>
      <c r="AA28" s="473"/>
      <c r="AB28" s="473"/>
      <c r="AC28" s="473"/>
      <c r="AD28" s="473"/>
      <c r="AE28" s="473"/>
      <c r="AF28" s="473"/>
      <c r="AG28" s="474"/>
      <c r="AH28" s="494" t="s">
        <v>128</v>
      </c>
      <c r="AI28" s="495"/>
      <c r="AJ28" s="495"/>
      <c r="AK28" s="495"/>
      <c r="AL28" s="537"/>
      <c r="AM28" s="494" t="s">
        <v>128</v>
      </c>
      <c r="AN28" s="495"/>
      <c r="AO28" s="495"/>
      <c r="AP28" s="495"/>
      <c r="AQ28" s="495"/>
      <c r="AR28" s="537"/>
      <c r="AS28" s="494" t="s">
        <v>174</v>
      </c>
      <c r="AT28" s="495"/>
      <c r="AU28" s="495"/>
      <c r="AV28" s="495"/>
      <c r="AW28" s="495"/>
      <c r="AX28" s="496"/>
      <c r="AY28" s="597" t="s">
        <v>187</v>
      </c>
      <c r="AZ28" s="598"/>
      <c r="BA28" s="598"/>
      <c r="BB28" s="599"/>
      <c r="BC28" s="403" t="s">
        <v>49</v>
      </c>
      <c r="BD28" s="404"/>
      <c r="BE28" s="404"/>
      <c r="BF28" s="404"/>
      <c r="BG28" s="404"/>
      <c r="BH28" s="404"/>
      <c r="BI28" s="404"/>
      <c r="BJ28" s="404"/>
      <c r="BK28" s="404"/>
      <c r="BL28" s="404"/>
      <c r="BM28" s="405"/>
      <c r="BN28" s="406">
        <v>776413</v>
      </c>
      <c r="BO28" s="407"/>
      <c r="BP28" s="407"/>
      <c r="BQ28" s="407"/>
      <c r="BR28" s="407"/>
      <c r="BS28" s="407"/>
      <c r="BT28" s="407"/>
      <c r="BU28" s="408"/>
      <c r="BV28" s="406">
        <v>634717</v>
      </c>
      <c r="BW28" s="407"/>
      <c r="BX28" s="407"/>
      <c r="BY28" s="407"/>
      <c r="BZ28" s="407"/>
      <c r="CA28" s="407"/>
      <c r="CB28" s="407"/>
      <c r="CC28" s="408"/>
      <c r="CD28" s="190"/>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77"/>
      <c r="B29" s="614"/>
      <c r="C29" s="590"/>
      <c r="D29" s="591"/>
      <c r="E29" s="493" t="s">
        <v>188</v>
      </c>
      <c r="F29" s="473"/>
      <c r="G29" s="473"/>
      <c r="H29" s="473"/>
      <c r="I29" s="473"/>
      <c r="J29" s="473"/>
      <c r="K29" s="474"/>
      <c r="L29" s="494">
        <v>10</v>
      </c>
      <c r="M29" s="495"/>
      <c r="N29" s="495"/>
      <c r="O29" s="495"/>
      <c r="P29" s="537"/>
      <c r="Q29" s="494">
        <v>1650</v>
      </c>
      <c r="R29" s="495"/>
      <c r="S29" s="495"/>
      <c r="T29" s="495"/>
      <c r="U29" s="495"/>
      <c r="V29" s="537"/>
      <c r="W29" s="592"/>
      <c r="X29" s="593"/>
      <c r="Y29" s="594"/>
      <c r="Z29" s="493" t="s">
        <v>189</v>
      </c>
      <c r="AA29" s="473"/>
      <c r="AB29" s="473"/>
      <c r="AC29" s="473"/>
      <c r="AD29" s="473"/>
      <c r="AE29" s="473"/>
      <c r="AF29" s="473"/>
      <c r="AG29" s="474"/>
      <c r="AH29" s="494">
        <v>88</v>
      </c>
      <c r="AI29" s="495"/>
      <c r="AJ29" s="495"/>
      <c r="AK29" s="495"/>
      <c r="AL29" s="537"/>
      <c r="AM29" s="494">
        <v>257662</v>
      </c>
      <c r="AN29" s="495"/>
      <c r="AO29" s="495"/>
      <c r="AP29" s="495"/>
      <c r="AQ29" s="495"/>
      <c r="AR29" s="537"/>
      <c r="AS29" s="494">
        <v>2928</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293297</v>
      </c>
      <c r="BO29" s="444"/>
      <c r="BP29" s="444"/>
      <c r="BQ29" s="444"/>
      <c r="BR29" s="444"/>
      <c r="BS29" s="444"/>
      <c r="BT29" s="444"/>
      <c r="BU29" s="445"/>
      <c r="BV29" s="443">
        <v>219683</v>
      </c>
      <c r="BW29" s="444"/>
      <c r="BX29" s="444"/>
      <c r="BY29" s="444"/>
      <c r="BZ29" s="444"/>
      <c r="CA29" s="444"/>
      <c r="CB29" s="444"/>
      <c r="CC29" s="445"/>
      <c r="CD29" s="192"/>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77"/>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96.4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709156</v>
      </c>
      <c r="BO30" s="563"/>
      <c r="BP30" s="563"/>
      <c r="BQ30" s="563"/>
      <c r="BR30" s="563"/>
      <c r="BS30" s="563"/>
      <c r="BT30" s="563"/>
      <c r="BU30" s="564"/>
      <c r="BV30" s="562">
        <v>780421</v>
      </c>
      <c r="BW30" s="563"/>
      <c r="BX30" s="563"/>
      <c r="BY30" s="563"/>
      <c r="BZ30" s="563"/>
      <c r="CA30" s="563"/>
      <c r="CB30" s="563"/>
      <c r="CC30" s="564"/>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15">
      <c r="A31" s="177"/>
      <c r="B31" s="199"/>
      <c r="DI31" s="200"/>
    </row>
    <row r="32" spans="1:113" ht="13.5" customHeight="1" x14ac:dyDescent="0.15">
      <c r="A32" s="177"/>
      <c r="B32" s="201"/>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0"/>
    </row>
    <row r="33" spans="1:113" ht="13.5" customHeight="1" x14ac:dyDescent="0.15">
      <c r="A33" s="177"/>
      <c r="B33" s="201"/>
      <c r="C33" s="467" t="s">
        <v>198</v>
      </c>
      <c r="D33" s="467"/>
      <c r="E33" s="432" t="s">
        <v>199</v>
      </c>
      <c r="F33" s="432"/>
      <c r="G33" s="432"/>
      <c r="H33" s="432"/>
      <c r="I33" s="432"/>
      <c r="J33" s="432"/>
      <c r="K33" s="432"/>
      <c r="L33" s="432"/>
      <c r="M33" s="432"/>
      <c r="N33" s="432"/>
      <c r="O33" s="432"/>
      <c r="P33" s="432"/>
      <c r="Q33" s="432"/>
      <c r="R33" s="432"/>
      <c r="S33" s="432"/>
      <c r="T33" s="202"/>
      <c r="U33" s="467" t="s">
        <v>200</v>
      </c>
      <c r="V33" s="467"/>
      <c r="W33" s="432" t="s">
        <v>201</v>
      </c>
      <c r="X33" s="432"/>
      <c r="Y33" s="432"/>
      <c r="Z33" s="432"/>
      <c r="AA33" s="432"/>
      <c r="AB33" s="432"/>
      <c r="AC33" s="432"/>
      <c r="AD33" s="432"/>
      <c r="AE33" s="432"/>
      <c r="AF33" s="432"/>
      <c r="AG33" s="432"/>
      <c r="AH33" s="432"/>
      <c r="AI33" s="432"/>
      <c r="AJ33" s="432"/>
      <c r="AK33" s="432"/>
      <c r="AL33" s="202"/>
      <c r="AM33" s="467" t="s">
        <v>202</v>
      </c>
      <c r="AN33" s="467"/>
      <c r="AO33" s="432" t="s">
        <v>201</v>
      </c>
      <c r="AP33" s="432"/>
      <c r="AQ33" s="432"/>
      <c r="AR33" s="432"/>
      <c r="AS33" s="432"/>
      <c r="AT33" s="432"/>
      <c r="AU33" s="432"/>
      <c r="AV33" s="432"/>
      <c r="AW33" s="432"/>
      <c r="AX33" s="432"/>
      <c r="AY33" s="432"/>
      <c r="AZ33" s="432"/>
      <c r="BA33" s="432"/>
      <c r="BB33" s="432"/>
      <c r="BC33" s="432"/>
      <c r="BD33" s="203"/>
      <c r="BE33" s="432" t="s">
        <v>203</v>
      </c>
      <c r="BF33" s="432"/>
      <c r="BG33" s="432" t="s">
        <v>204</v>
      </c>
      <c r="BH33" s="432"/>
      <c r="BI33" s="432"/>
      <c r="BJ33" s="432"/>
      <c r="BK33" s="432"/>
      <c r="BL33" s="432"/>
      <c r="BM33" s="432"/>
      <c r="BN33" s="432"/>
      <c r="BO33" s="432"/>
      <c r="BP33" s="432"/>
      <c r="BQ33" s="432"/>
      <c r="BR33" s="432"/>
      <c r="BS33" s="432"/>
      <c r="BT33" s="432"/>
      <c r="BU33" s="432"/>
      <c r="BV33" s="203"/>
      <c r="BW33" s="467" t="s">
        <v>203</v>
      </c>
      <c r="BX33" s="467"/>
      <c r="BY33" s="432" t="s">
        <v>205</v>
      </c>
      <c r="BZ33" s="432"/>
      <c r="CA33" s="432"/>
      <c r="CB33" s="432"/>
      <c r="CC33" s="432"/>
      <c r="CD33" s="432"/>
      <c r="CE33" s="432"/>
      <c r="CF33" s="432"/>
      <c r="CG33" s="432"/>
      <c r="CH33" s="432"/>
      <c r="CI33" s="432"/>
      <c r="CJ33" s="432"/>
      <c r="CK33" s="432"/>
      <c r="CL33" s="432"/>
      <c r="CM33" s="432"/>
      <c r="CN33" s="202"/>
      <c r="CO33" s="467" t="s">
        <v>206</v>
      </c>
      <c r="CP33" s="467"/>
      <c r="CQ33" s="432" t="s">
        <v>207</v>
      </c>
      <c r="CR33" s="432"/>
      <c r="CS33" s="432"/>
      <c r="CT33" s="432"/>
      <c r="CU33" s="432"/>
      <c r="CV33" s="432"/>
      <c r="CW33" s="432"/>
      <c r="CX33" s="432"/>
      <c r="CY33" s="432"/>
      <c r="CZ33" s="432"/>
      <c r="DA33" s="432"/>
      <c r="DB33" s="432"/>
      <c r="DC33" s="432"/>
      <c r="DD33" s="432"/>
      <c r="DE33" s="432"/>
      <c r="DF33" s="202"/>
      <c r="DG33" s="632" t="s">
        <v>208</v>
      </c>
      <c r="DH33" s="632"/>
      <c r="DI33" s="204"/>
    </row>
    <row r="34" spans="1:113" ht="32.25" customHeight="1" x14ac:dyDescent="0.15">
      <c r="A34" s="177"/>
      <c r="B34" s="201"/>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77"/>
      <c r="U34" s="633">
        <f>IF(W34="","",MAX(C34:D43)+1)</f>
        <v>3</v>
      </c>
      <c r="V34" s="633"/>
      <c r="W34" s="634" t="str">
        <f>IF('各会計、関係団体の財政状況及び健全化判断比率'!B28="","",'各会計、関係団体の財政状況及び健全化判断比率'!B28)</f>
        <v>国民健康保険（事業勘定）特別会計</v>
      </c>
      <c r="X34" s="634"/>
      <c r="Y34" s="634"/>
      <c r="Z34" s="634"/>
      <c r="AA34" s="634"/>
      <c r="AB34" s="634"/>
      <c r="AC34" s="634"/>
      <c r="AD34" s="634"/>
      <c r="AE34" s="634"/>
      <c r="AF34" s="634"/>
      <c r="AG34" s="634"/>
      <c r="AH34" s="634"/>
      <c r="AI34" s="634"/>
      <c r="AJ34" s="634"/>
      <c r="AK34" s="634"/>
      <c r="AL34" s="177"/>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77"/>
      <c r="BE34" s="633" t="str">
        <f>IF(BG34="","",MAX(C34:D43,U34:V43,AM34:AN43)+1)</f>
        <v/>
      </c>
      <c r="BF34" s="633"/>
      <c r="BG34" s="634"/>
      <c r="BH34" s="634"/>
      <c r="BI34" s="634"/>
      <c r="BJ34" s="634"/>
      <c r="BK34" s="634"/>
      <c r="BL34" s="634"/>
      <c r="BM34" s="634"/>
      <c r="BN34" s="634"/>
      <c r="BO34" s="634"/>
      <c r="BP34" s="634"/>
      <c r="BQ34" s="634"/>
      <c r="BR34" s="634"/>
      <c r="BS34" s="634"/>
      <c r="BT34" s="634"/>
      <c r="BU34" s="634"/>
      <c r="BV34" s="177"/>
      <c r="BW34" s="633">
        <f>IF(BY34="","",MAX(C34:D43,U34:V43,AM34:AN43,BE34:BF43)+1)</f>
        <v>8</v>
      </c>
      <c r="BX34" s="633"/>
      <c r="BY34" s="634" t="str">
        <f>IF('各会計、関係団体の財政状況及び健全化判断比率'!B68="","",'各会計、関係団体の財政状況及び健全化判断比率'!B68)</f>
        <v>上川教育研修センター組合</v>
      </c>
      <c r="BZ34" s="634"/>
      <c r="CA34" s="634"/>
      <c r="CB34" s="634"/>
      <c r="CC34" s="634"/>
      <c r="CD34" s="634"/>
      <c r="CE34" s="634"/>
      <c r="CF34" s="634"/>
      <c r="CG34" s="634"/>
      <c r="CH34" s="634"/>
      <c r="CI34" s="634"/>
      <c r="CJ34" s="634"/>
      <c r="CK34" s="634"/>
      <c r="CL34" s="634"/>
      <c r="CM34" s="634"/>
      <c r="CN34" s="177"/>
      <c r="CO34" s="633">
        <f>IF(CQ34="","",MAX(C34:D43,U34:V43,AM34:AN43,BE34:BF43,BW34:BX43)+1)</f>
        <v>10</v>
      </c>
      <c r="CP34" s="633"/>
      <c r="CQ34" s="634" t="str">
        <f>IF('各会計、関係団体の財政状況及び健全化判断比率'!BS7="","",'各会計、関係団体の財政状況及び健全化判断比率'!BS7)</f>
        <v>鷹栖町土地開発公社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4"/>
    </row>
    <row r="35" spans="1:113" ht="32.25" customHeight="1" x14ac:dyDescent="0.15">
      <c r="A35" s="177"/>
      <c r="B35" s="201"/>
      <c r="C35" s="633">
        <f>IF(E35="","",C34+1)</f>
        <v>2</v>
      </c>
      <c r="D35" s="633"/>
      <c r="E35" s="634" t="str">
        <f>IF('各会計、関係団体の財政状況及び健全化判断比率'!B8="","",'各会計、関係団体の財政状況及び健全化判断比率'!B8)</f>
        <v>上川町村等公平委員会特別会計</v>
      </c>
      <c r="F35" s="634"/>
      <c r="G35" s="634"/>
      <c r="H35" s="634"/>
      <c r="I35" s="634"/>
      <c r="J35" s="634"/>
      <c r="K35" s="634"/>
      <c r="L35" s="634"/>
      <c r="M35" s="634"/>
      <c r="N35" s="634"/>
      <c r="O35" s="634"/>
      <c r="P35" s="634"/>
      <c r="Q35" s="634"/>
      <c r="R35" s="634"/>
      <c r="S35" s="634"/>
      <c r="T35" s="177"/>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77"/>
      <c r="AM35" s="633">
        <f t="shared" ref="AM35:AM43" si="0">IF(AO35="","",AM34+1)</f>
        <v>7</v>
      </c>
      <c r="AN35" s="633"/>
      <c r="AO35" s="634" t="str">
        <f>IF('各会計、関係団体の財政状況及び健全化判断比率'!B32="","",'各会計、関係団体の財政状況及び健全化判断比率'!B32)</f>
        <v>公共下水道事業会計</v>
      </c>
      <c r="AP35" s="634"/>
      <c r="AQ35" s="634"/>
      <c r="AR35" s="634"/>
      <c r="AS35" s="634"/>
      <c r="AT35" s="634"/>
      <c r="AU35" s="634"/>
      <c r="AV35" s="634"/>
      <c r="AW35" s="634"/>
      <c r="AX35" s="634"/>
      <c r="AY35" s="634"/>
      <c r="AZ35" s="634"/>
      <c r="BA35" s="634"/>
      <c r="BB35" s="634"/>
      <c r="BC35" s="634"/>
      <c r="BD35" s="177"/>
      <c r="BE35" s="633" t="str">
        <f t="shared" ref="BE35:BE43" si="1">IF(BG35="","",BE34+1)</f>
        <v/>
      </c>
      <c r="BF35" s="633"/>
      <c r="BG35" s="634"/>
      <c r="BH35" s="634"/>
      <c r="BI35" s="634"/>
      <c r="BJ35" s="634"/>
      <c r="BK35" s="634"/>
      <c r="BL35" s="634"/>
      <c r="BM35" s="634"/>
      <c r="BN35" s="634"/>
      <c r="BO35" s="634"/>
      <c r="BP35" s="634"/>
      <c r="BQ35" s="634"/>
      <c r="BR35" s="634"/>
      <c r="BS35" s="634"/>
      <c r="BT35" s="634"/>
      <c r="BU35" s="634"/>
      <c r="BV35" s="177"/>
      <c r="BW35" s="633">
        <f t="shared" ref="BW35:BW43" si="2">IF(BY35="","",BW34+1)</f>
        <v>9</v>
      </c>
      <c r="BX35" s="633"/>
      <c r="BY35" s="634" t="str">
        <f>IF('各会計、関係団体の財政状況及び健全化判断比率'!B69="","",'各会計、関係団体の財政状況及び健全化判断比率'!B69)</f>
        <v>上川広域滞納整理機構</v>
      </c>
      <c r="BZ35" s="634"/>
      <c r="CA35" s="634"/>
      <c r="CB35" s="634"/>
      <c r="CC35" s="634"/>
      <c r="CD35" s="634"/>
      <c r="CE35" s="634"/>
      <c r="CF35" s="634"/>
      <c r="CG35" s="634"/>
      <c r="CH35" s="634"/>
      <c r="CI35" s="634"/>
      <c r="CJ35" s="634"/>
      <c r="CK35" s="634"/>
      <c r="CL35" s="634"/>
      <c r="CM35" s="634"/>
      <c r="CN35" s="177"/>
      <c r="CO35" s="633">
        <f t="shared" ref="CO35:CO43" si="3">IF(CQ35="","",CO34+1)</f>
        <v>11</v>
      </c>
      <c r="CP35" s="633"/>
      <c r="CQ35" s="634" t="str">
        <f>IF('各会計、関係団体の財政状況及び健全化判断比率'!BS8="","",'各会計、関係団体の財政状況及び健全化判断比率'!BS8)</f>
        <v>鷹栖町農業振興公社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4"/>
    </row>
    <row r="36" spans="1:113" ht="32.25" customHeight="1" x14ac:dyDescent="0.15">
      <c r="A36" s="177"/>
      <c r="B36" s="201"/>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77"/>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77"/>
      <c r="AM36" s="633" t="str">
        <f t="shared" si="0"/>
        <v/>
      </c>
      <c r="AN36" s="633"/>
      <c r="AO36" s="634"/>
      <c r="AP36" s="634"/>
      <c r="AQ36" s="634"/>
      <c r="AR36" s="634"/>
      <c r="AS36" s="634"/>
      <c r="AT36" s="634"/>
      <c r="AU36" s="634"/>
      <c r="AV36" s="634"/>
      <c r="AW36" s="634"/>
      <c r="AX36" s="634"/>
      <c r="AY36" s="634"/>
      <c r="AZ36" s="634"/>
      <c r="BA36" s="634"/>
      <c r="BB36" s="634"/>
      <c r="BC36" s="634"/>
      <c r="BD36" s="177"/>
      <c r="BE36" s="633" t="str">
        <f t="shared" si="1"/>
        <v/>
      </c>
      <c r="BF36" s="633"/>
      <c r="BG36" s="634"/>
      <c r="BH36" s="634"/>
      <c r="BI36" s="634"/>
      <c r="BJ36" s="634"/>
      <c r="BK36" s="634"/>
      <c r="BL36" s="634"/>
      <c r="BM36" s="634"/>
      <c r="BN36" s="634"/>
      <c r="BO36" s="634"/>
      <c r="BP36" s="634"/>
      <c r="BQ36" s="634"/>
      <c r="BR36" s="634"/>
      <c r="BS36" s="634"/>
      <c r="BT36" s="634"/>
      <c r="BU36" s="634"/>
      <c r="BV36" s="177"/>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77"/>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4"/>
    </row>
    <row r="37" spans="1:113" ht="32.25" customHeight="1" x14ac:dyDescent="0.15">
      <c r="A37" s="177"/>
      <c r="B37" s="201"/>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77"/>
      <c r="U37" s="633" t="str">
        <f t="shared" si="4"/>
        <v/>
      </c>
      <c r="V37" s="633"/>
      <c r="W37" s="634"/>
      <c r="X37" s="634"/>
      <c r="Y37" s="634"/>
      <c r="Z37" s="634"/>
      <c r="AA37" s="634"/>
      <c r="AB37" s="634"/>
      <c r="AC37" s="634"/>
      <c r="AD37" s="634"/>
      <c r="AE37" s="634"/>
      <c r="AF37" s="634"/>
      <c r="AG37" s="634"/>
      <c r="AH37" s="634"/>
      <c r="AI37" s="634"/>
      <c r="AJ37" s="634"/>
      <c r="AK37" s="634"/>
      <c r="AL37" s="177"/>
      <c r="AM37" s="633" t="str">
        <f t="shared" si="0"/>
        <v/>
      </c>
      <c r="AN37" s="633"/>
      <c r="AO37" s="634"/>
      <c r="AP37" s="634"/>
      <c r="AQ37" s="634"/>
      <c r="AR37" s="634"/>
      <c r="AS37" s="634"/>
      <c r="AT37" s="634"/>
      <c r="AU37" s="634"/>
      <c r="AV37" s="634"/>
      <c r="AW37" s="634"/>
      <c r="AX37" s="634"/>
      <c r="AY37" s="634"/>
      <c r="AZ37" s="634"/>
      <c r="BA37" s="634"/>
      <c r="BB37" s="634"/>
      <c r="BC37" s="634"/>
      <c r="BD37" s="177"/>
      <c r="BE37" s="633" t="str">
        <f t="shared" si="1"/>
        <v/>
      </c>
      <c r="BF37" s="633"/>
      <c r="BG37" s="634"/>
      <c r="BH37" s="634"/>
      <c r="BI37" s="634"/>
      <c r="BJ37" s="634"/>
      <c r="BK37" s="634"/>
      <c r="BL37" s="634"/>
      <c r="BM37" s="634"/>
      <c r="BN37" s="634"/>
      <c r="BO37" s="634"/>
      <c r="BP37" s="634"/>
      <c r="BQ37" s="634"/>
      <c r="BR37" s="634"/>
      <c r="BS37" s="634"/>
      <c r="BT37" s="634"/>
      <c r="BU37" s="634"/>
      <c r="BV37" s="177"/>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77"/>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4"/>
    </row>
    <row r="38" spans="1:113" ht="32.25" customHeight="1" x14ac:dyDescent="0.15">
      <c r="A38" s="177"/>
      <c r="B38" s="201"/>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77"/>
      <c r="U38" s="633" t="str">
        <f t="shared" si="4"/>
        <v/>
      </c>
      <c r="V38" s="633"/>
      <c r="W38" s="634"/>
      <c r="X38" s="634"/>
      <c r="Y38" s="634"/>
      <c r="Z38" s="634"/>
      <c r="AA38" s="634"/>
      <c r="AB38" s="634"/>
      <c r="AC38" s="634"/>
      <c r="AD38" s="634"/>
      <c r="AE38" s="634"/>
      <c r="AF38" s="634"/>
      <c r="AG38" s="634"/>
      <c r="AH38" s="634"/>
      <c r="AI38" s="634"/>
      <c r="AJ38" s="634"/>
      <c r="AK38" s="634"/>
      <c r="AL38" s="177"/>
      <c r="AM38" s="633" t="str">
        <f t="shared" si="0"/>
        <v/>
      </c>
      <c r="AN38" s="633"/>
      <c r="AO38" s="634"/>
      <c r="AP38" s="634"/>
      <c r="AQ38" s="634"/>
      <c r="AR38" s="634"/>
      <c r="AS38" s="634"/>
      <c r="AT38" s="634"/>
      <c r="AU38" s="634"/>
      <c r="AV38" s="634"/>
      <c r="AW38" s="634"/>
      <c r="AX38" s="634"/>
      <c r="AY38" s="634"/>
      <c r="AZ38" s="634"/>
      <c r="BA38" s="634"/>
      <c r="BB38" s="634"/>
      <c r="BC38" s="634"/>
      <c r="BD38" s="177"/>
      <c r="BE38" s="633" t="str">
        <f t="shared" si="1"/>
        <v/>
      </c>
      <c r="BF38" s="633"/>
      <c r="BG38" s="634"/>
      <c r="BH38" s="634"/>
      <c r="BI38" s="634"/>
      <c r="BJ38" s="634"/>
      <c r="BK38" s="634"/>
      <c r="BL38" s="634"/>
      <c r="BM38" s="634"/>
      <c r="BN38" s="634"/>
      <c r="BO38" s="634"/>
      <c r="BP38" s="634"/>
      <c r="BQ38" s="634"/>
      <c r="BR38" s="634"/>
      <c r="BS38" s="634"/>
      <c r="BT38" s="634"/>
      <c r="BU38" s="634"/>
      <c r="BV38" s="177"/>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77"/>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4"/>
    </row>
    <row r="39" spans="1:113" ht="32.25" customHeight="1" x14ac:dyDescent="0.15">
      <c r="A39" s="177"/>
      <c r="B39" s="201"/>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77"/>
      <c r="U39" s="633" t="str">
        <f t="shared" si="4"/>
        <v/>
      </c>
      <c r="V39" s="633"/>
      <c r="W39" s="634"/>
      <c r="X39" s="634"/>
      <c r="Y39" s="634"/>
      <c r="Z39" s="634"/>
      <c r="AA39" s="634"/>
      <c r="AB39" s="634"/>
      <c r="AC39" s="634"/>
      <c r="AD39" s="634"/>
      <c r="AE39" s="634"/>
      <c r="AF39" s="634"/>
      <c r="AG39" s="634"/>
      <c r="AH39" s="634"/>
      <c r="AI39" s="634"/>
      <c r="AJ39" s="634"/>
      <c r="AK39" s="634"/>
      <c r="AL39" s="177"/>
      <c r="AM39" s="633" t="str">
        <f t="shared" si="0"/>
        <v/>
      </c>
      <c r="AN39" s="633"/>
      <c r="AO39" s="634"/>
      <c r="AP39" s="634"/>
      <c r="AQ39" s="634"/>
      <c r="AR39" s="634"/>
      <c r="AS39" s="634"/>
      <c r="AT39" s="634"/>
      <c r="AU39" s="634"/>
      <c r="AV39" s="634"/>
      <c r="AW39" s="634"/>
      <c r="AX39" s="634"/>
      <c r="AY39" s="634"/>
      <c r="AZ39" s="634"/>
      <c r="BA39" s="634"/>
      <c r="BB39" s="634"/>
      <c r="BC39" s="634"/>
      <c r="BD39" s="177"/>
      <c r="BE39" s="633" t="str">
        <f t="shared" si="1"/>
        <v/>
      </c>
      <c r="BF39" s="633"/>
      <c r="BG39" s="634"/>
      <c r="BH39" s="634"/>
      <c r="BI39" s="634"/>
      <c r="BJ39" s="634"/>
      <c r="BK39" s="634"/>
      <c r="BL39" s="634"/>
      <c r="BM39" s="634"/>
      <c r="BN39" s="634"/>
      <c r="BO39" s="634"/>
      <c r="BP39" s="634"/>
      <c r="BQ39" s="634"/>
      <c r="BR39" s="634"/>
      <c r="BS39" s="634"/>
      <c r="BT39" s="634"/>
      <c r="BU39" s="634"/>
      <c r="BV39" s="177"/>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77"/>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4"/>
    </row>
    <row r="40" spans="1:113" ht="32.25" customHeight="1" x14ac:dyDescent="0.15">
      <c r="A40" s="177"/>
      <c r="B40" s="201"/>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77"/>
      <c r="U40" s="633" t="str">
        <f t="shared" si="4"/>
        <v/>
      </c>
      <c r="V40" s="633"/>
      <c r="W40" s="634"/>
      <c r="X40" s="634"/>
      <c r="Y40" s="634"/>
      <c r="Z40" s="634"/>
      <c r="AA40" s="634"/>
      <c r="AB40" s="634"/>
      <c r="AC40" s="634"/>
      <c r="AD40" s="634"/>
      <c r="AE40" s="634"/>
      <c r="AF40" s="634"/>
      <c r="AG40" s="634"/>
      <c r="AH40" s="634"/>
      <c r="AI40" s="634"/>
      <c r="AJ40" s="634"/>
      <c r="AK40" s="634"/>
      <c r="AL40" s="177"/>
      <c r="AM40" s="633" t="str">
        <f t="shared" si="0"/>
        <v/>
      </c>
      <c r="AN40" s="633"/>
      <c r="AO40" s="634"/>
      <c r="AP40" s="634"/>
      <c r="AQ40" s="634"/>
      <c r="AR40" s="634"/>
      <c r="AS40" s="634"/>
      <c r="AT40" s="634"/>
      <c r="AU40" s="634"/>
      <c r="AV40" s="634"/>
      <c r="AW40" s="634"/>
      <c r="AX40" s="634"/>
      <c r="AY40" s="634"/>
      <c r="AZ40" s="634"/>
      <c r="BA40" s="634"/>
      <c r="BB40" s="634"/>
      <c r="BC40" s="634"/>
      <c r="BD40" s="177"/>
      <c r="BE40" s="633" t="str">
        <f t="shared" si="1"/>
        <v/>
      </c>
      <c r="BF40" s="633"/>
      <c r="BG40" s="634"/>
      <c r="BH40" s="634"/>
      <c r="BI40" s="634"/>
      <c r="BJ40" s="634"/>
      <c r="BK40" s="634"/>
      <c r="BL40" s="634"/>
      <c r="BM40" s="634"/>
      <c r="BN40" s="634"/>
      <c r="BO40" s="634"/>
      <c r="BP40" s="634"/>
      <c r="BQ40" s="634"/>
      <c r="BR40" s="634"/>
      <c r="BS40" s="634"/>
      <c r="BT40" s="634"/>
      <c r="BU40" s="634"/>
      <c r="BV40" s="177"/>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77"/>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4"/>
    </row>
    <row r="41" spans="1:113" ht="32.25" customHeight="1" x14ac:dyDescent="0.15">
      <c r="A41" s="177"/>
      <c r="B41" s="201"/>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77"/>
      <c r="U41" s="633" t="str">
        <f t="shared" si="4"/>
        <v/>
      </c>
      <c r="V41" s="633"/>
      <c r="W41" s="634"/>
      <c r="X41" s="634"/>
      <c r="Y41" s="634"/>
      <c r="Z41" s="634"/>
      <c r="AA41" s="634"/>
      <c r="AB41" s="634"/>
      <c r="AC41" s="634"/>
      <c r="AD41" s="634"/>
      <c r="AE41" s="634"/>
      <c r="AF41" s="634"/>
      <c r="AG41" s="634"/>
      <c r="AH41" s="634"/>
      <c r="AI41" s="634"/>
      <c r="AJ41" s="634"/>
      <c r="AK41" s="634"/>
      <c r="AL41" s="177"/>
      <c r="AM41" s="633" t="str">
        <f t="shared" si="0"/>
        <v/>
      </c>
      <c r="AN41" s="633"/>
      <c r="AO41" s="634"/>
      <c r="AP41" s="634"/>
      <c r="AQ41" s="634"/>
      <c r="AR41" s="634"/>
      <c r="AS41" s="634"/>
      <c r="AT41" s="634"/>
      <c r="AU41" s="634"/>
      <c r="AV41" s="634"/>
      <c r="AW41" s="634"/>
      <c r="AX41" s="634"/>
      <c r="AY41" s="634"/>
      <c r="AZ41" s="634"/>
      <c r="BA41" s="634"/>
      <c r="BB41" s="634"/>
      <c r="BC41" s="634"/>
      <c r="BD41" s="177"/>
      <c r="BE41" s="633" t="str">
        <f t="shared" si="1"/>
        <v/>
      </c>
      <c r="BF41" s="633"/>
      <c r="BG41" s="634"/>
      <c r="BH41" s="634"/>
      <c r="BI41" s="634"/>
      <c r="BJ41" s="634"/>
      <c r="BK41" s="634"/>
      <c r="BL41" s="634"/>
      <c r="BM41" s="634"/>
      <c r="BN41" s="634"/>
      <c r="BO41" s="634"/>
      <c r="BP41" s="634"/>
      <c r="BQ41" s="634"/>
      <c r="BR41" s="634"/>
      <c r="BS41" s="634"/>
      <c r="BT41" s="634"/>
      <c r="BU41" s="634"/>
      <c r="BV41" s="177"/>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77"/>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4"/>
    </row>
    <row r="42" spans="1:113" ht="32.25" customHeight="1" x14ac:dyDescent="0.15">
      <c r="B42" s="201"/>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77"/>
      <c r="U42" s="633" t="str">
        <f t="shared" si="4"/>
        <v/>
      </c>
      <c r="V42" s="633"/>
      <c r="W42" s="634"/>
      <c r="X42" s="634"/>
      <c r="Y42" s="634"/>
      <c r="Z42" s="634"/>
      <c r="AA42" s="634"/>
      <c r="AB42" s="634"/>
      <c r="AC42" s="634"/>
      <c r="AD42" s="634"/>
      <c r="AE42" s="634"/>
      <c r="AF42" s="634"/>
      <c r="AG42" s="634"/>
      <c r="AH42" s="634"/>
      <c r="AI42" s="634"/>
      <c r="AJ42" s="634"/>
      <c r="AK42" s="634"/>
      <c r="AL42" s="177"/>
      <c r="AM42" s="633" t="str">
        <f t="shared" si="0"/>
        <v/>
      </c>
      <c r="AN42" s="633"/>
      <c r="AO42" s="634"/>
      <c r="AP42" s="634"/>
      <c r="AQ42" s="634"/>
      <c r="AR42" s="634"/>
      <c r="AS42" s="634"/>
      <c r="AT42" s="634"/>
      <c r="AU42" s="634"/>
      <c r="AV42" s="634"/>
      <c r="AW42" s="634"/>
      <c r="AX42" s="634"/>
      <c r="AY42" s="634"/>
      <c r="AZ42" s="634"/>
      <c r="BA42" s="634"/>
      <c r="BB42" s="634"/>
      <c r="BC42" s="634"/>
      <c r="BD42" s="177"/>
      <c r="BE42" s="633" t="str">
        <f t="shared" si="1"/>
        <v/>
      </c>
      <c r="BF42" s="633"/>
      <c r="BG42" s="634"/>
      <c r="BH42" s="634"/>
      <c r="BI42" s="634"/>
      <c r="BJ42" s="634"/>
      <c r="BK42" s="634"/>
      <c r="BL42" s="634"/>
      <c r="BM42" s="634"/>
      <c r="BN42" s="634"/>
      <c r="BO42" s="634"/>
      <c r="BP42" s="634"/>
      <c r="BQ42" s="634"/>
      <c r="BR42" s="634"/>
      <c r="BS42" s="634"/>
      <c r="BT42" s="634"/>
      <c r="BU42" s="634"/>
      <c r="BV42" s="177"/>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77"/>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4"/>
    </row>
    <row r="43" spans="1:113" ht="32.25" customHeight="1" x14ac:dyDescent="0.15">
      <c r="B43" s="201"/>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77"/>
      <c r="U43" s="633" t="str">
        <f t="shared" si="4"/>
        <v/>
      </c>
      <c r="V43" s="633"/>
      <c r="W43" s="634"/>
      <c r="X43" s="634"/>
      <c r="Y43" s="634"/>
      <c r="Z43" s="634"/>
      <c r="AA43" s="634"/>
      <c r="AB43" s="634"/>
      <c r="AC43" s="634"/>
      <c r="AD43" s="634"/>
      <c r="AE43" s="634"/>
      <c r="AF43" s="634"/>
      <c r="AG43" s="634"/>
      <c r="AH43" s="634"/>
      <c r="AI43" s="634"/>
      <c r="AJ43" s="634"/>
      <c r="AK43" s="634"/>
      <c r="AL43" s="177"/>
      <c r="AM43" s="633" t="str">
        <f t="shared" si="0"/>
        <v/>
      </c>
      <c r="AN43" s="633"/>
      <c r="AO43" s="634"/>
      <c r="AP43" s="634"/>
      <c r="AQ43" s="634"/>
      <c r="AR43" s="634"/>
      <c r="AS43" s="634"/>
      <c r="AT43" s="634"/>
      <c r="AU43" s="634"/>
      <c r="AV43" s="634"/>
      <c r="AW43" s="634"/>
      <c r="AX43" s="634"/>
      <c r="AY43" s="634"/>
      <c r="AZ43" s="634"/>
      <c r="BA43" s="634"/>
      <c r="BB43" s="634"/>
      <c r="BC43" s="634"/>
      <c r="BD43" s="177"/>
      <c r="BE43" s="633" t="str">
        <f t="shared" si="1"/>
        <v/>
      </c>
      <c r="BF43" s="633"/>
      <c r="BG43" s="634"/>
      <c r="BH43" s="634"/>
      <c r="BI43" s="634"/>
      <c r="BJ43" s="634"/>
      <c r="BK43" s="634"/>
      <c r="BL43" s="634"/>
      <c r="BM43" s="634"/>
      <c r="BN43" s="634"/>
      <c r="BO43" s="634"/>
      <c r="BP43" s="634"/>
      <c r="BQ43" s="634"/>
      <c r="BR43" s="634"/>
      <c r="BS43" s="634"/>
      <c r="BT43" s="634"/>
      <c r="BU43" s="634"/>
      <c r="BV43" s="177"/>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77"/>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4"/>
    </row>
    <row r="44" spans="1:113" ht="13.5" customHeight="1" thickBot="1" x14ac:dyDescent="0.2">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15"/>
    <row r="46" spans="1:113" x14ac:dyDescent="0.15">
      <c r="B46" s="176"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rZl/ytu02sFDcaD09NGcfrNGJNba8WUtwZjtSZiiIk6Co3DdXpmaCJqq9xjLtCKrEMG+1KjXh+CiAgytR7hcKQ==" saltValue="ECovVhANBCszImy2hvcoP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185" t="s">
        <v>558</v>
      </c>
      <c r="D34" s="1185"/>
      <c r="E34" s="1186"/>
      <c r="F34" s="32">
        <v>6.67</v>
      </c>
      <c r="G34" s="33">
        <v>6.97</v>
      </c>
      <c r="H34" s="33">
        <v>7.72</v>
      </c>
      <c r="I34" s="33">
        <v>7.88</v>
      </c>
      <c r="J34" s="34">
        <v>7.8</v>
      </c>
      <c r="K34" s="22"/>
      <c r="L34" s="22"/>
      <c r="M34" s="22"/>
      <c r="N34" s="22"/>
      <c r="O34" s="22"/>
      <c r="P34" s="22"/>
    </row>
    <row r="35" spans="1:16" ht="39" customHeight="1" x14ac:dyDescent="0.15">
      <c r="A35" s="22"/>
      <c r="B35" s="35"/>
      <c r="C35" s="1179" t="s">
        <v>559</v>
      </c>
      <c r="D35" s="1180"/>
      <c r="E35" s="1181"/>
      <c r="F35" s="36">
        <v>2.1800000000000002</v>
      </c>
      <c r="G35" s="37">
        <v>4.68</v>
      </c>
      <c r="H35" s="37">
        <v>4.88</v>
      </c>
      <c r="I35" s="37">
        <v>5.0999999999999996</v>
      </c>
      <c r="J35" s="38">
        <v>7.71</v>
      </c>
      <c r="K35" s="22"/>
      <c r="L35" s="22"/>
      <c r="M35" s="22"/>
      <c r="N35" s="22"/>
      <c r="O35" s="22"/>
      <c r="P35" s="22"/>
    </row>
    <row r="36" spans="1:16" ht="39" customHeight="1" x14ac:dyDescent="0.15">
      <c r="A36" s="22"/>
      <c r="B36" s="35"/>
      <c r="C36" s="1179" t="s">
        <v>560</v>
      </c>
      <c r="D36" s="1180"/>
      <c r="E36" s="1181"/>
      <c r="F36" s="36">
        <v>0.09</v>
      </c>
      <c r="G36" s="37">
        <v>0.98</v>
      </c>
      <c r="H36" s="37">
        <v>1.1100000000000001</v>
      </c>
      <c r="I36" s="37">
        <v>1.58</v>
      </c>
      <c r="J36" s="38">
        <v>2.1800000000000002</v>
      </c>
      <c r="K36" s="22"/>
      <c r="L36" s="22"/>
      <c r="M36" s="22"/>
      <c r="N36" s="22"/>
      <c r="O36" s="22"/>
      <c r="P36" s="22"/>
    </row>
    <row r="37" spans="1:16" ht="39" customHeight="1" x14ac:dyDescent="0.15">
      <c r="A37" s="22"/>
      <c r="B37" s="35"/>
      <c r="C37" s="1179" t="s">
        <v>561</v>
      </c>
      <c r="D37" s="1180"/>
      <c r="E37" s="1181"/>
      <c r="F37" s="36" t="s">
        <v>508</v>
      </c>
      <c r="G37" s="37" t="s">
        <v>508</v>
      </c>
      <c r="H37" s="37" t="s">
        <v>508</v>
      </c>
      <c r="I37" s="37" t="s">
        <v>508</v>
      </c>
      <c r="J37" s="38">
        <v>1.51</v>
      </c>
      <c r="K37" s="22"/>
      <c r="L37" s="22"/>
      <c r="M37" s="22"/>
      <c r="N37" s="22"/>
      <c r="O37" s="22"/>
      <c r="P37" s="22"/>
    </row>
    <row r="38" spans="1:16" ht="39" customHeight="1" x14ac:dyDescent="0.15">
      <c r="A38" s="22"/>
      <c r="B38" s="35"/>
      <c r="C38" s="1179" t="s">
        <v>562</v>
      </c>
      <c r="D38" s="1180"/>
      <c r="E38" s="1181"/>
      <c r="F38" s="36">
        <v>1.33</v>
      </c>
      <c r="G38" s="37">
        <v>0.75</v>
      </c>
      <c r="H38" s="37">
        <v>0.39</v>
      </c>
      <c r="I38" s="37">
        <v>0.28999999999999998</v>
      </c>
      <c r="J38" s="38">
        <v>0.49</v>
      </c>
      <c r="K38" s="22"/>
      <c r="L38" s="22"/>
      <c r="M38" s="22"/>
      <c r="N38" s="22"/>
      <c r="O38" s="22"/>
      <c r="P38" s="22"/>
    </row>
    <row r="39" spans="1:16" ht="39" customHeight="1" x14ac:dyDescent="0.15">
      <c r="A39" s="22"/>
      <c r="B39" s="35"/>
      <c r="C39" s="1179" t="s">
        <v>563</v>
      </c>
      <c r="D39" s="1180"/>
      <c r="E39" s="1181"/>
      <c r="F39" s="36">
        <v>0.03</v>
      </c>
      <c r="G39" s="37">
        <v>0.06</v>
      </c>
      <c r="H39" s="37">
        <v>0.05</v>
      </c>
      <c r="I39" s="37">
        <v>0.05</v>
      </c>
      <c r="J39" s="38">
        <v>0.04</v>
      </c>
      <c r="K39" s="22"/>
      <c r="L39" s="22"/>
      <c r="M39" s="22"/>
      <c r="N39" s="22"/>
      <c r="O39" s="22"/>
      <c r="P39" s="22"/>
    </row>
    <row r="40" spans="1:16" ht="39" customHeight="1" x14ac:dyDescent="0.15">
      <c r="A40" s="22"/>
      <c r="B40" s="35"/>
      <c r="C40" s="1179" t="s">
        <v>564</v>
      </c>
      <c r="D40" s="1180"/>
      <c r="E40" s="1181"/>
      <c r="F40" s="36">
        <v>0.01</v>
      </c>
      <c r="G40" s="37">
        <v>0.01</v>
      </c>
      <c r="H40" s="37">
        <v>0.01</v>
      </c>
      <c r="I40" s="37">
        <v>0</v>
      </c>
      <c r="J40" s="38">
        <v>0.01</v>
      </c>
      <c r="K40" s="22"/>
      <c r="L40" s="22"/>
      <c r="M40" s="22"/>
      <c r="N40" s="22"/>
      <c r="O40" s="22"/>
      <c r="P40" s="22"/>
    </row>
    <row r="41" spans="1:16" ht="39" customHeight="1" x14ac:dyDescent="0.15">
      <c r="A41" s="22"/>
      <c r="B41" s="35"/>
      <c r="C41" s="1179"/>
      <c r="D41" s="1180"/>
      <c r="E41" s="1181"/>
      <c r="F41" s="36"/>
      <c r="G41" s="37"/>
      <c r="H41" s="37"/>
      <c r="I41" s="37"/>
      <c r="J41" s="38"/>
      <c r="K41" s="22"/>
      <c r="L41" s="22"/>
      <c r="M41" s="22"/>
      <c r="N41" s="22"/>
      <c r="O41" s="22"/>
      <c r="P41" s="22"/>
    </row>
    <row r="42" spans="1:16" ht="39" customHeight="1" x14ac:dyDescent="0.15">
      <c r="A42" s="22"/>
      <c r="B42" s="39"/>
      <c r="C42" s="1179" t="s">
        <v>565</v>
      </c>
      <c r="D42" s="1180"/>
      <c r="E42" s="1181"/>
      <c r="F42" s="36" t="s">
        <v>508</v>
      </c>
      <c r="G42" s="37" t="s">
        <v>508</v>
      </c>
      <c r="H42" s="37" t="s">
        <v>508</v>
      </c>
      <c r="I42" s="37" t="s">
        <v>508</v>
      </c>
      <c r="J42" s="38" t="s">
        <v>508</v>
      </c>
      <c r="K42" s="22"/>
      <c r="L42" s="22"/>
      <c r="M42" s="22"/>
      <c r="N42" s="22"/>
      <c r="O42" s="22"/>
      <c r="P42" s="22"/>
    </row>
    <row r="43" spans="1:16" ht="39" customHeight="1" thickBot="1" x14ac:dyDescent="0.2">
      <c r="A43" s="22"/>
      <c r="B43" s="40"/>
      <c r="C43" s="1182" t="s">
        <v>566</v>
      </c>
      <c r="D43" s="1183"/>
      <c r="E43" s="1184"/>
      <c r="F43" s="41">
        <v>0.12</v>
      </c>
      <c r="G43" s="42">
        <v>7.0000000000000007E-2</v>
      </c>
      <c r="H43" s="42">
        <v>0.32</v>
      </c>
      <c r="I43" s="42">
        <v>0.09</v>
      </c>
      <c r="J43" s="43" t="s">
        <v>508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kzHg0i2QTOZxooyrRVjdP8N6mHx1/QDF8z6UBt3xYlwB+LWNCjm8TYtSnYUSADHtUkZXvjtnadcQdbkzuvevw==" saltValue="GLE3JkOdhtL1dpWBNb5i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19"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187" t="s">
        <v>10</v>
      </c>
      <c r="C45" s="1188"/>
      <c r="D45" s="58"/>
      <c r="E45" s="1193" t="s">
        <v>11</v>
      </c>
      <c r="F45" s="1193"/>
      <c r="G45" s="1193"/>
      <c r="H45" s="1193"/>
      <c r="I45" s="1193"/>
      <c r="J45" s="1194"/>
      <c r="K45" s="59">
        <v>644</v>
      </c>
      <c r="L45" s="60">
        <v>618</v>
      </c>
      <c r="M45" s="60">
        <v>640</v>
      </c>
      <c r="N45" s="60">
        <v>642</v>
      </c>
      <c r="O45" s="61">
        <v>684</v>
      </c>
      <c r="P45" s="48"/>
      <c r="Q45" s="48"/>
      <c r="R45" s="48"/>
      <c r="S45" s="48"/>
      <c r="T45" s="48"/>
      <c r="U45" s="48"/>
    </row>
    <row r="46" spans="1:21" ht="30.75" customHeight="1" x14ac:dyDescent="0.15">
      <c r="A46" s="48"/>
      <c r="B46" s="1189"/>
      <c r="C46" s="1190"/>
      <c r="D46" s="62"/>
      <c r="E46" s="1195" t="s">
        <v>12</v>
      </c>
      <c r="F46" s="1195"/>
      <c r="G46" s="1195"/>
      <c r="H46" s="1195"/>
      <c r="I46" s="1195"/>
      <c r="J46" s="1196"/>
      <c r="K46" s="63" t="s">
        <v>508</v>
      </c>
      <c r="L46" s="64" t="s">
        <v>508</v>
      </c>
      <c r="M46" s="64" t="s">
        <v>508</v>
      </c>
      <c r="N46" s="64" t="s">
        <v>508</v>
      </c>
      <c r="O46" s="65" t="s">
        <v>508</v>
      </c>
      <c r="P46" s="48"/>
      <c r="Q46" s="48"/>
      <c r="R46" s="48"/>
      <c r="S46" s="48"/>
      <c r="T46" s="48"/>
      <c r="U46" s="48"/>
    </row>
    <row r="47" spans="1:21" ht="30.75" customHeight="1" x14ac:dyDescent="0.15">
      <c r="A47" s="48"/>
      <c r="B47" s="1189"/>
      <c r="C47" s="1190"/>
      <c r="D47" s="62"/>
      <c r="E47" s="1195" t="s">
        <v>13</v>
      </c>
      <c r="F47" s="1195"/>
      <c r="G47" s="1195"/>
      <c r="H47" s="1195"/>
      <c r="I47" s="1195"/>
      <c r="J47" s="1196"/>
      <c r="K47" s="63" t="s">
        <v>508</v>
      </c>
      <c r="L47" s="64" t="s">
        <v>508</v>
      </c>
      <c r="M47" s="64" t="s">
        <v>508</v>
      </c>
      <c r="N47" s="64" t="s">
        <v>508</v>
      </c>
      <c r="O47" s="65" t="s">
        <v>508</v>
      </c>
      <c r="P47" s="48"/>
      <c r="Q47" s="48"/>
      <c r="R47" s="48"/>
      <c r="S47" s="48"/>
      <c r="T47" s="48"/>
      <c r="U47" s="48"/>
    </row>
    <row r="48" spans="1:21" ht="30.75" customHeight="1" x14ac:dyDescent="0.15">
      <c r="A48" s="48"/>
      <c r="B48" s="1189"/>
      <c r="C48" s="1190"/>
      <c r="D48" s="62"/>
      <c r="E48" s="1195" t="s">
        <v>14</v>
      </c>
      <c r="F48" s="1195"/>
      <c r="G48" s="1195"/>
      <c r="H48" s="1195"/>
      <c r="I48" s="1195"/>
      <c r="J48" s="1196"/>
      <c r="K48" s="63">
        <v>66</v>
      </c>
      <c r="L48" s="64">
        <v>62</v>
      </c>
      <c r="M48" s="64">
        <v>71</v>
      </c>
      <c r="N48" s="64">
        <v>80</v>
      </c>
      <c r="O48" s="65">
        <v>83</v>
      </c>
      <c r="P48" s="48"/>
      <c r="Q48" s="48"/>
      <c r="R48" s="48"/>
      <c r="S48" s="48"/>
      <c r="T48" s="48"/>
      <c r="U48" s="48"/>
    </row>
    <row r="49" spans="1:21" ht="30.75" customHeight="1" x14ac:dyDescent="0.15">
      <c r="A49" s="48"/>
      <c r="B49" s="1189"/>
      <c r="C49" s="1190"/>
      <c r="D49" s="62"/>
      <c r="E49" s="1195" t="s">
        <v>15</v>
      </c>
      <c r="F49" s="1195"/>
      <c r="G49" s="1195"/>
      <c r="H49" s="1195"/>
      <c r="I49" s="1195"/>
      <c r="J49" s="1196"/>
      <c r="K49" s="63" t="s">
        <v>508</v>
      </c>
      <c r="L49" s="64" t="s">
        <v>508</v>
      </c>
      <c r="M49" s="64" t="s">
        <v>508</v>
      </c>
      <c r="N49" s="64" t="s">
        <v>508</v>
      </c>
      <c r="O49" s="65" t="s">
        <v>508</v>
      </c>
      <c r="P49" s="48"/>
      <c r="Q49" s="48"/>
      <c r="R49" s="48"/>
      <c r="S49" s="48"/>
      <c r="T49" s="48"/>
      <c r="U49" s="48"/>
    </row>
    <row r="50" spans="1:21" ht="30.75" customHeight="1" x14ac:dyDescent="0.15">
      <c r="A50" s="48"/>
      <c r="B50" s="1189"/>
      <c r="C50" s="1190"/>
      <c r="D50" s="62"/>
      <c r="E50" s="1195" t="s">
        <v>16</v>
      </c>
      <c r="F50" s="1195"/>
      <c r="G50" s="1195"/>
      <c r="H50" s="1195"/>
      <c r="I50" s="1195"/>
      <c r="J50" s="1196"/>
      <c r="K50" s="63">
        <v>1</v>
      </c>
      <c r="L50" s="64">
        <v>0</v>
      </c>
      <c r="M50" s="64">
        <v>0</v>
      </c>
      <c r="N50" s="64">
        <v>0</v>
      </c>
      <c r="O50" s="65">
        <v>0</v>
      </c>
      <c r="P50" s="48"/>
      <c r="Q50" s="48"/>
      <c r="R50" s="48"/>
      <c r="S50" s="48"/>
      <c r="T50" s="48"/>
      <c r="U50" s="48"/>
    </row>
    <row r="51" spans="1:21" ht="30.75" customHeight="1" x14ac:dyDescent="0.15">
      <c r="A51" s="48"/>
      <c r="B51" s="1191"/>
      <c r="C51" s="1192"/>
      <c r="D51" s="66"/>
      <c r="E51" s="1195" t="s">
        <v>17</v>
      </c>
      <c r="F51" s="1195"/>
      <c r="G51" s="1195"/>
      <c r="H51" s="1195"/>
      <c r="I51" s="1195"/>
      <c r="J51" s="1196"/>
      <c r="K51" s="63">
        <v>0</v>
      </c>
      <c r="L51" s="64">
        <v>0</v>
      </c>
      <c r="M51" s="64">
        <v>0</v>
      </c>
      <c r="N51" s="64">
        <v>0</v>
      </c>
      <c r="O51" s="65" t="s">
        <v>508</v>
      </c>
      <c r="P51" s="48"/>
      <c r="Q51" s="48"/>
      <c r="R51" s="48"/>
      <c r="S51" s="48"/>
      <c r="T51" s="48"/>
      <c r="U51" s="48"/>
    </row>
    <row r="52" spans="1:21" ht="30.75" customHeight="1" x14ac:dyDescent="0.15">
      <c r="A52" s="48"/>
      <c r="B52" s="1197" t="s">
        <v>18</v>
      </c>
      <c r="C52" s="1198"/>
      <c r="D52" s="66"/>
      <c r="E52" s="1195" t="s">
        <v>19</v>
      </c>
      <c r="F52" s="1195"/>
      <c r="G52" s="1195"/>
      <c r="H52" s="1195"/>
      <c r="I52" s="1195"/>
      <c r="J52" s="1196"/>
      <c r="K52" s="63">
        <v>574</v>
      </c>
      <c r="L52" s="64">
        <v>570</v>
      </c>
      <c r="M52" s="64">
        <v>565</v>
      </c>
      <c r="N52" s="64">
        <v>576</v>
      </c>
      <c r="O52" s="65">
        <v>592</v>
      </c>
      <c r="P52" s="48"/>
      <c r="Q52" s="48"/>
      <c r="R52" s="48"/>
      <c r="S52" s="48"/>
      <c r="T52" s="48"/>
      <c r="U52" s="48"/>
    </row>
    <row r="53" spans="1:21" ht="30.75" customHeight="1" thickBot="1" x14ac:dyDescent="0.2">
      <c r="A53" s="48"/>
      <c r="B53" s="1199" t="s">
        <v>20</v>
      </c>
      <c r="C53" s="1200"/>
      <c r="D53" s="67"/>
      <c r="E53" s="1201" t="s">
        <v>21</v>
      </c>
      <c r="F53" s="1201"/>
      <c r="G53" s="1201"/>
      <c r="H53" s="1201"/>
      <c r="I53" s="1201"/>
      <c r="J53" s="1202"/>
      <c r="K53" s="68">
        <v>137</v>
      </c>
      <c r="L53" s="69">
        <v>110</v>
      </c>
      <c r="M53" s="69">
        <v>146</v>
      </c>
      <c r="N53" s="69">
        <v>146</v>
      </c>
      <c r="O53" s="70">
        <v>175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567</v>
      </c>
      <c r="P56" s="48"/>
      <c r="Q56" s="48"/>
      <c r="R56" s="48"/>
      <c r="S56" s="48"/>
      <c r="T56" s="48"/>
      <c r="U56" s="48"/>
    </row>
    <row r="57" spans="1:21" ht="31.5" customHeight="1" thickBot="1" x14ac:dyDescent="0.2">
      <c r="A57" s="48"/>
      <c r="B57" s="76"/>
      <c r="C57" s="77"/>
      <c r="D57" s="77"/>
      <c r="E57" s="78"/>
      <c r="F57" s="78"/>
      <c r="G57" s="78"/>
      <c r="H57" s="78"/>
      <c r="I57" s="78"/>
      <c r="J57" s="79" t="s">
        <v>2</v>
      </c>
      <c r="K57" s="80" t="s">
        <v>568</v>
      </c>
      <c r="L57" s="81" t="s">
        <v>569</v>
      </c>
      <c r="M57" s="81" t="s">
        <v>570</v>
      </c>
      <c r="N57" s="81" t="s">
        <v>571</v>
      </c>
      <c r="O57" s="82" t="s">
        <v>572</v>
      </c>
      <c r="P57" s="48"/>
      <c r="Q57" s="48"/>
      <c r="R57" s="48"/>
      <c r="S57" s="48"/>
      <c r="T57" s="48"/>
      <c r="U57" s="48"/>
    </row>
    <row r="58" spans="1:21" ht="31.5" customHeight="1" x14ac:dyDescent="0.15">
      <c r="B58" s="1203" t="s">
        <v>25</v>
      </c>
      <c r="C58" s="1204"/>
      <c r="D58" s="1209" t="s">
        <v>26</v>
      </c>
      <c r="E58" s="1210"/>
      <c r="F58" s="1210"/>
      <c r="G58" s="1210"/>
      <c r="H58" s="1210"/>
      <c r="I58" s="1210"/>
      <c r="J58" s="1211"/>
      <c r="K58" s="83" t="s">
        <v>578</v>
      </c>
      <c r="L58" s="84" t="s">
        <v>578</v>
      </c>
      <c r="M58" s="84" t="s">
        <v>578</v>
      </c>
      <c r="N58" s="84" t="s">
        <v>578</v>
      </c>
      <c r="O58" s="85" t="s">
        <v>578</v>
      </c>
    </row>
    <row r="59" spans="1:21" ht="31.5" customHeight="1" x14ac:dyDescent="0.15">
      <c r="B59" s="1205"/>
      <c r="C59" s="1206"/>
      <c r="D59" s="1212" t="s">
        <v>27</v>
      </c>
      <c r="E59" s="1213"/>
      <c r="F59" s="1213"/>
      <c r="G59" s="1213"/>
      <c r="H59" s="1213"/>
      <c r="I59" s="1213"/>
      <c r="J59" s="1214"/>
      <c r="K59" s="86" t="s">
        <v>578</v>
      </c>
      <c r="L59" s="87" t="s">
        <v>578</v>
      </c>
      <c r="M59" s="87" t="s">
        <v>578</v>
      </c>
      <c r="N59" s="87" t="s">
        <v>578</v>
      </c>
      <c r="O59" s="88" t="s">
        <v>578</v>
      </c>
    </row>
    <row r="60" spans="1:21" ht="31.5" customHeight="1" thickBot="1" x14ac:dyDescent="0.2">
      <c r="B60" s="1207"/>
      <c r="C60" s="1208"/>
      <c r="D60" s="1215" t="s">
        <v>28</v>
      </c>
      <c r="E60" s="1216"/>
      <c r="F60" s="1216"/>
      <c r="G60" s="1216"/>
      <c r="H60" s="1216"/>
      <c r="I60" s="1216"/>
      <c r="J60" s="1217"/>
      <c r="K60" s="89" t="s">
        <v>578</v>
      </c>
      <c r="L60" s="90" t="s">
        <v>578</v>
      </c>
      <c r="M60" s="90" t="s">
        <v>578</v>
      </c>
      <c r="N60" s="90" t="s">
        <v>578</v>
      </c>
      <c r="O60" s="91" t="s">
        <v>578</v>
      </c>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vwbqT9VSyeUISk32N9dNyX7Avey2iRJbTqPBFurB4eRgCRRD48H3eZz9Q5GzbNM8HzdtkwchbGLCSYs7aITGw==" saltValue="CEmgp4eTHuuv/1Lbn+zIz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B1"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550</v>
      </c>
      <c r="J40" s="103" t="s">
        <v>551</v>
      </c>
      <c r="K40" s="103" t="s">
        <v>552</v>
      </c>
      <c r="L40" s="103" t="s">
        <v>553</v>
      </c>
      <c r="M40" s="104" t="s">
        <v>554</v>
      </c>
    </row>
    <row r="41" spans="2:13" ht="27.75" customHeight="1" x14ac:dyDescent="0.15">
      <c r="B41" s="1218" t="s">
        <v>31</v>
      </c>
      <c r="C41" s="1219"/>
      <c r="D41" s="105"/>
      <c r="E41" s="1224" t="s">
        <v>32</v>
      </c>
      <c r="F41" s="1224"/>
      <c r="G41" s="1224"/>
      <c r="H41" s="1225"/>
      <c r="I41" s="351">
        <v>6502</v>
      </c>
      <c r="J41" s="352">
        <v>6306</v>
      </c>
      <c r="K41" s="352">
        <v>6455</v>
      </c>
      <c r="L41" s="352">
        <v>6279</v>
      </c>
      <c r="M41" s="353">
        <v>5963</v>
      </c>
    </row>
    <row r="42" spans="2:13" ht="27.75" customHeight="1" x14ac:dyDescent="0.15">
      <c r="B42" s="1220"/>
      <c r="C42" s="1221"/>
      <c r="D42" s="106"/>
      <c r="E42" s="1226" t="s">
        <v>33</v>
      </c>
      <c r="F42" s="1226"/>
      <c r="G42" s="1226"/>
      <c r="H42" s="1227"/>
      <c r="I42" s="354" t="s">
        <v>508</v>
      </c>
      <c r="J42" s="355" t="s">
        <v>508</v>
      </c>
      <c r="K42" s="355" t="s">
        <v>508</v>
      </c>
      <c r="L42" s="355" t="s">
        <v>508</v>
      </c>
      <c r="M42" s="356" t="s">
        <v>508</v>
      </c>
    </row>
    <row r="43" spans="2:13" ht="27.75" customHeight="1" x14ac:dyDescent="0.15">
      <c r="B43" s="1220"/>
      <c r="C43" s="1221"/>
      <c r="D43" s="106"/>
      <c r="E43" s="1226" t="s">
        <v>34</v>
      </c>
      <c r="F43" s="1226"/>
      <c r="G43" s="1226"/>
      <c r="H43" s="1227"/>
      <c r="I43" s="354">
        <v>816</v>
      </c>
      <c r="J43" s="355">
        <v>744</v>
      </c>
      <c r="K43" s="355">
        <v>632</v>
      </c>
      <c r="L43" s="355">
        <v>544</v>
      </c>
      <c r="M43" s="356">
        <v>532</v>
      </c>
    </row>
    <row r="44" spans="2:13" ht="27.75" customHeight="1" x14ac:dyDescent="0.15">
      <c r="B44" s="1220"/>
      <c r="C44" s="1221"/>
      <c r="D44" s="106"/>
      <c r="E44" s="1226" t="s">
        <v>35</v>
      </c>
      <c r="F44" s="1226"/>
      <c r="G44" s="1226"/>
      <c r="H44" s="1227"/>
      <c r="I44" s="354" t="s">
        <v>508</v>
      </c>
      <c r="J44" s="355" t="s">
        <v>508</v>
      </c>
      <c r="K44" s="355" t="s">
        <v>508</v>
      </c>
      <c r="L44" s="355" t="s">
        <v>508</v>
      </c>
      <c r="M44" s="356" t="s">
        <v>508</v>
      </c>
    </row>
    <row r="45" spans="2:13" ht="27.75" customHeight="1" x14ac:dyDescent="0.15">
      <c r="B45" s="1220"/>
      <c r="C45" s="1221"/>
      <c r="D45" s="106"/>
      <c r="E45" s="1226" t="s">
        <v>36</v>
      </c>
      <c r="F45" s="1226"/>
      <c r="G45" s="1226"/>
      <c r="H45" s="1227"/>
      <c r="I45" s="354">
        <v>750</v>
      </c>
      <c r="J45" s="355">
        <v>734</v>
      </c>
      <c r="K45" s="355">
        <v>739</v>
      </c>
      <c r="L45" s="355">
        <v>725</v>
      </c>
      <c r="M45" s="356">
        <v>761</v>
      </c>
    </row>
    <row r="46" spans="2:13" ht="27.75" customHeight="1" x14ac:dyDescent="0.15">
      <c r="B46" s="1220"/>
      <c r="C46" s="1221"/>
      <c r="D46" s="107"/>
      <c r="E46" s="1226" t="s">
        <v>37</v>
      </c>
      <c r="F46" s="1226"/>
      <c r="G46" s="1226"/>
      <c r="H46" s="1227"/>
      <c r="I46" s="354" t="s">
        <v>508</v>
      </c>
      <c r="J46" s="355" t="s">
        <v>508</v>
      </c>
      <c r="K46" s="355" t="s">
        <v>508</v>
      </c>
      <c r="L46" s="355" t="s">
        <v>508</v>
      </c>
      <c r="M46" s="356" t="s">
        <v>508</v>
      </c>
    </row>
    <row r="47" spans="2:13" ht="27.75" customHeight="1" x14ac:dyDescent="0.15">
      <c r="B47" s="1220"/>
      <c r="C47" s="1221"/>
      <c r="D47" s="108"/>
      <c r="E47" s="1228" t="s">
        <v>38</v>
      </c>
      <c r="F47" s="1229"/>
      <c r="G47" s="1229"/>
      <c r="H47" s="1230"/>
      <c r="I47" s="354" t="s">
        <v>508</v>
      </c>
      <c r="J47" s="355" t="s">
        <v>508</v>
      </c>
      <c r="K47" s="355" t="s">
        <v>508</v>
      </c>
      <c r="L47" s="355" t="s">
        <v>508</v>
      </c>
      <c r="M47" s="356" t="s">
        <v>508</v>
      </c>
    </row>
    <row r="48" spans="2:13" ht="27.75" customHeight="1" x14ac:dyDescent="0.15">
      <c r="B48" s="1220"/>
      <c r="C48" s="1221"/>
      <c r="D48" s="106"/>
      <c r="E48" s="1226" t="s">
        <v>39</v>
      </c>
      <c r="F48" s="1226"/>
      <c r="G48" s="1226"/>
      <c r="H48" s="1227"/>
      <c r="I48" s="354" t="s">
        <v>508</v>
      </c>
      <c r="J48" s="355" t="s">
        <v>508</v>
      </c>
      <c r="K48" s="355" t="s">
        <v>508</v>
      </c>
      <c r="L48" s="355" t="s">
        <v>508</v>
      </c>
      <c r="M48" s="356" t="s">
        <v>508</v>
      </c>
    </row>
    <row r="49" spans="2:13" ht="27.75" customHeight="1" x14ac:dyDescent="0.15">
      <c r="B49" s="1222"/>
      <c r="C49" s="1223"/>
      <c r="D49" s="106"/>
      <c r="E49" s="1226" t="s">
        <v>40</v>
      </c>
      <c r="F49" s="1226"/>
      <c r="G49" s="1226"/>
      <c r="H49" s="1227"/>
      <c r="I49" s="354" t="s">
        <v>508</v>
      </c>
      <c r="J49" s="355" t="s">
        <v>508</v>
      </c>
      <c r="K49" s="355" t="s">
        <v>508</v>
      </c>
      <c r="L49" s="355" t="s">
        <v>508</v>
      </c>
      <c r="M49" s="356" t="s">
        <v>508</v>
      </c>
    </row>
    <row r="50" spans="2:13" ht="27.75" customHeight="1" x14ac:dyDescent="0.15">
      <c r="B50" s="1231" t="s">
        <v>41</v>
      </c>
      <c r="C50" s="1232"/>
      <c r="D50" s="109"/>
      <c r="E50" s="1226" t="s">
        <v>42</v>
      </c>
      <c r="F50" s="1226"/>
      <c r="G50" s="1226"/>
      <c r="H50" s="1227"/>
      <c r="I50" s="354">
        <v>1802</v>
      </c>
      <c r="J50" s="355">
        <v>1654</v>
      </c>
      <c r="K50" s="355">
        <v>1641</v>
      </c>
      <c r="L50" s="355">
        <v>1681</v>
      </c>
      <c r="M50" s="356">
        <v>1828</v>
      </c>
    </row>
    <row r="51" spans="2:13" ht="27.75" customHeight="1" x14ac:dyDescent="0.15">
      <c r="B51" s="1220"/>
      <c r="C51" s="1221"/>
      <c r="D51" s="106"/>
      <c r="E51" s="1226" t="s">
        <v>43</v>
      </c>
      <c r="F51" s="1226"/>
      <c r="G51" s="1226"/>
      <c r="H51" s="1227"/>
      <c r="I51" s="354">
        <v>560</v>
      </c>
      <c r="J51" s="355">
        <v>519</v>
      </c>
      <c r="K51" s="355">
        <v>569</v>
      </c>
      <c r="L51" s="355">
        <v>550</v>
      </c>
      <c r="M51" s="356">
        <v>538</v>
      </c>
    </row>
    <row r="52" spans="2:13" ht="27.75" customHeight="1" x14ac:dyDescent="0.15">
      <c r="B52" s="1222"/>
      <c r="C52" s="1223"/>
      <c r="D52" s="106"/>
      <c r="E52" s="1226" t="s">
        <v>44</v>
      </c>
      <c r="F52" s="1226"/>
      <c r="G52" s="1226"/>
      <c r="H52" s="1227"/>
      <c r="I52" s="354">
        <v>4914</v>
      </c>
      <c r="J52" s="355">
        <v>4790</v>
      </c>
      <c r="K52" s="355">
        <v>4828</v>
      </c>
      <c r="L52" s="355">
        <v>4438</v>
      </c>
      <c r="M52" s="356">
        <v>4424</v>
      </c>
    </row>
    <row r="53" spans="2:13" ht="27.75" customHeight="1" thickBot="1" x14ac:dyDescent="0.2">
      <c r="B53" s="1233" t="s">
        <v>45</v>
      </c>
      <c r="C53" s="1234"/>
      <c r="D53" s="110"/>
      <c r="E53" s="1235" t="s">
        <v>46</v>
      </c>
      <c r="F53" s="1235"/>
      <c r="G53" s="1235"/>
      <c r="H53" s="1236"/>
      <c r="I53" s="357">
        <v>792</v>
      </c>
      <c r="J53" s="358">
        <v>821</v>
      </c>
      <c r="K53" s="358">
        <v>788</v>
      </c>
      <c r="L53" s="358">
        <v>880</v>
      </c>
      <c r="M53" s="359">
        <v>466</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j/Vk48eA4tNsqxB7DYc34qoPk1J+V3MVvoRQ/8EErsUzem3165RAe+Z2kDwJsnEQzteBzLS8edOCr9rQu+6KgA==" saltValue="67DNfA8G4J1bbspRCntp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552</v>
      </c>
      <c r="G54" s="119" t="s">
        <v>553</v>
      </c>
      <c r="H54" s="120" t="s">
        <v>554</v>
      </c>
    </row>
    <row r="55" spans="2:8" ht="52.5" customHeight="1" x14ac:dyDescent="0.15">
      <c r="B55" s="121"/>
      <c r="C55" s="1245" t="s">
        <v>49</v>
      </c>
      <c r="D55" s="1245"/>
      <c r="E55" s="1246"/>
      <c r="F55" s="122">
        <v>479</v>
      </c>
      <c r="G55" s="122">
        <v>635</v>
      </c>
      <c r="H55" s="123">
        <v>776</v>
      </c>
    </row>
    <row r="56" spans="2:8" ht="52.5" customHeight="1" x14ac:dyDescent="0.15">
      <c r="B56" s="124"/>
      <c r="C56" s="1247" t="s">
        <v>50</v>
      </c>
      <c r="D56" s="1247"/>
      <c r="E56" s="1248"/>
      <c r="F56" s="125">
        <v>219</v>
      </c>
      <c r="G56" s="125">
        <v>220</v>
      </c>
      <c r="H56" s="126">
        <v>293</v>
      </c>
    </row>
    <row r="57" spans="2:8" ht="53.25" customHeight="1" x14ac:dyDescent="0.15">
      <c r="B57" s="124"/>
      <c r="C57" s="1249" t="s">
        <v>51</v>
      </c>
      <c r="D57" s="1249"/>
      <c r="E57" s="1250"/>
      <c r="F57" s="127">
        <v>791</v>
      </c>
      <c r="G57" s="127">
        <v>780</v>
      </c>
      <c r="H57" s="128">
        <v>709</v>
      </c>
    </row>
    <row r="58" spans="2:8" ht="45.75" customHeight="1" x14ac:dyDescent="0.15">
      <c r="B58" s="129"/>
      <c r="C58" s="1237" t="s">
        <v>579</v>
      </c>
      <c r="D58" s="1238"/>
      <c r="E58" s="1239"/>
      <c r="F58" s="360">
        <v>362</v>
      </c>
      <c r="G58" s="360">
        <v>334</v>
      </c>
      <c r="H58" s="361">
        <v>286</v>
      </c>
    </row>
    <row r="59" spans="2:8" ht="45.75" customHeight="1" x14ac:dyDescent="0.15">
      <c r="B59" s="129"/>
      <c r="C59" s="1237" t="s">
        <v>580</v>
      </c>
      <c r="D59" s="1238"/>
      <c r="E59" s="1239"/>
      <c r="F59" s="360">
        <v>182</v>
      </c>
      <c r="G59" s="360">
        <v>198</v>
      </c>
      <c r="H59" s="361">
        <v>177</v>
      </c>
    </row>
    <row r="60" spans="2:8" ht="45.75" customHeight="1" x14ac:dyDescent="0.15">
      <c r="B60" s="129"/>
      <c r="C60" s="1237" t="s">
        <v>581</v>
      </c>
      <c r="D60" s="1238"/>
      <c r="E60" s="1239"/>
      <c r="F60" s="360">
        <v>81</v>
      </c>
      <c r="G60" s="360">
        <v>81</v>
      </c>
      <c r="H60" s="361">
        <v>81</v>
      </c>
    </row>
    <row r="61" spans="2:8" ht="45.75" customHeight="1" x14ac:dyDescent="0.15">
      <c r="B61" s="129"/>
      <c r="C61" s="1237" t="s">
        <v>582</v>
      </c>
      <c r="D61" s="1238"/>
      <c r="E61" s="1239"/>
      <c r="F61" s="360">
        <v>60</v>
      </c>
      <c r="G61" s="360">
        <v>65</v>
      </c>
      <c r="H61" s="361">
        <v>70</v>
      </c>
    </row>
    <row r="62" spans="2:8" ht="45.75" customHeight="1" thickBot="1" x14ac:dyDescent="0.2">
      <c r="B62" s="130"/>
      <c r="C62" s="1240" t="s">
        <v>583</v>
      </c>
      <c r="D62" s="1241"/>
      <c r="E62" s="1242"/>
      <c r="F62" s="362">
        <v>54</v>
      </c>
      <c r="G62" s="362">
        <v>53</v>
      </c>
      <c r="H62" s="363">
        <v>47</v>
      </c>
    </row>
    <row r="63" spans="2:8" ht="52.5" customHeight="1" thickBot="1" x14ac:dyDescent="0.2">
      <c r="B63" s="131"/>
      <c r="C63" s="1243" t="s">
        <v>52</v>
      </c>
      <c r="D63" s="1243"/>
      <c r="E63" s="1244"/>
      <c r="F63" s="132">
        <v>1490</v>
      </c>
      <c r="G63" s="132">
        <v>1635</v>
      </c>
      <c r="H63" s="133">
        <v>1779</v>
      </c>
    </row>
    <row r="64" spans="2:8" x14ac:dyDescent="0.15"/>
  </sheetData>
  <sheetProtection algorithmName="SHA-512" hashValue="DUGmNFpT0zOm8fnbd8ROldRqfA/mFlyAhvSsGUmaWxJlTQfYzezSCOZhT7BoI0j7yaOWSdxa6tGzzJgrAchoxw==" saltValue="qHuooM1BPPaEA2OZk2hR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N24" zoomScale="70" zoomScaleNormal="70" zoomScaleSheetLayoutView="55" workbookViewId="0">
      <selection activeCell="AN70" sqref="AN70"/>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5"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5"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5"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5"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5"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5"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5"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5"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5"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5"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5"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5"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5"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5"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5"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3" t="s">
        <v>593</v>
      </c>
      <c r="AO43" s="1264"/>
      <c r="AP43" s="1264"/>
      <c r="AQ43" s="1264"/>
      <c r="AR43" s="1264"/>
      <c r="AS43" s="1264"/>
      <c r="AT43" s="1264"/>
      <c r="AU43" s="1264"/>
      <c r="AV43" s="1264"/>
      <c r="AW43" s="1264"/>
      <c r="AX43" s="1264"/>
      <c r="AY43" s="1264"/>
      <c r="AZ43" s="1264"/>
      <c r="BA43" s="1264"/>
      <c r="BB43" s="1264"/>
      <c r="BC43" s="1264"/>
      <c r="BD43" s="1264"/>
      <c r="BE43" s="1264"/>
      <c r="BF43" s="1264"/>
      <c r="BG43" s="1264"/>
      <c r="BH43" s="1264"/>
      <c r="BI43" s="1264"/>
      <c r="BJ43" s="1264"/>
      <c r="BK43" s="1264"/>
      <c r="BL43" s="1264"/>
      <c r="BM43" s="1264"/>
      <c r="BN43" s="1264"/>
      <c r="BO43" s="1264"/>
      <c r="BP43" s="1264"/>
      <c r="BQ43" s="1264"/>
      <c r="BR43" s="1264"/>
      <c r="BS43" s="1264"/>
      <c r="BT43" s="1264"/>
      <c r="BU43" s="1264"/>
      <c r="BV43" s="1264"/>
      <c r="BW43" s="1264"/>
      <c r="BX43" s="1264"/>
      <c r="BY43" s="1264"/>
      <c r="BZ43" s="1264"/>
      <c r="CA43" s="1264"/>
      <c r="CB43" s="1264"/>
      <c r="CC43" s="1264"/>
      <c r="CD43" s="1264"/>
      <c r="CE43" s="1264"/>
      <c r="CF43" s="1264"/>
      <c r="CG43" s="1264"/>
      <c r="CH43" s="1264"/>
      <c r="CI43" s="1264"/>
      <c r="CJ43" s="1264"/>
      <c r="CK43" s="1264"/>
      <c r="CL43" s="1264"/>
      <c r="CM43" s="1264"/>
      <c r="CN43" s="1264"/>
      <c r="CO43" s="1264"/>
      <c r="CP43" s="1264"/>
      <c r="CQ43" s="1264"/>
      <c r="CR43" s="1264"/>
      <c r="CS43" s="1264"/>
      <c r="CT43" s="1264"/>
      <c r="CU43" s="1264"/>
      <c r="CV43" s="1264"/>
      <c r="CW43" s="1264"/>
      <c r="CX43" s="1264"/>
      <c r="CY43" s="1264"/>
      <c r="CZ43" s="1264"/>
      <c r="DA43" s="1264"/>
      <c r="DB43" s="1264"/>
      <c r="DC43" s="1265"/>
    </row>
    <row r="44" spans="2:109" x14ac:dyDescent="0.15">
      <c r="B44" s="372"/>
      <c r="AN44" s="1266"/>
      <c r="AO44" s="1267"/>
      <c r="AP44" s="1267"/>
      <c r="AQ44" s="1267"/>
      <c r="AR44" s="1267"/>
      <c r="AS44" s="1267"/>
      <c r="AT44" s="1267"/>
      <c r="AU44" s="1267"/>
      <c r="AV44" s="1267"/>
      <c r="AW44" s="1267"/>
      <c r="AX44" s="1267"/>
      <c r="AY44" s="1267"/>
      <c r="AZ44" s="1267"/>
      <c r="BA44" s="1267"/>
      <c r="BB44" s="1267"/>
      <c r="BC44" s="1267"/>
      <c r="BD44" s="1267"/>
      <c r="BE44" s="1267"/>
      <c r="BF44" s="1267"/>
      <c r="BG44" s="1267"/>
      <c r="BH44" s="1267"/>
      <c r="BI44" s="1267"/>
      <c r="BJ44" s="1267"/>
      <c r="BK44" s="1267"/>
      <c r="BL44" s="1267"/>
      <c r="BM44" s="1267"/>
      <c r="BN44" s="1267"/>
      <c r="BO44" s="1267"/>
      <c r="BP44" s="1267"/>
      <c r="BQ44" s="1267"/>
      <c r="BR44" s="1267"/>
      <c r="BS44" s="1267"/>
      <c r="BT44" s="1267"/>
      <c r="BU44" s="1267"/>
      <c r="BV44" s="1267"/>
      <c r="BW44" s="1267"/>
      <c r="BX44" s="1267"/>
      <c r="BY44" s="1267"/>
      <c r="BZ44" s="1267"/>
      <c r="CA44" s="1267"/>
      <c r="CB44" s="1267"/>
      <c r="CC44" s="1267"/>
      <c r="CD44" s="1267"/>
      <c r="CE44" s="1267"/>
      <c r="CF44" s="1267"/>
      <c r="CG44" s="1267"/>
      <c r="CH44" s="1267"/>
      <c r="CI44" s="1267"/>
      <c r="CJ44" s="1267"/>
      <c r="CK44" s="1267"/>
      <c r="CL44" s="1267"/>
      <c r="CM44" s="1267"/>
      <c r="CN44" s="1267"/>
      <c r="CO44" s="1267"/>
      <c r="CP44" s="1267"/>
      <c r="CQ44" s="1267"/>
      <c r="CR44" s="1267"/>
      <c r="CS44" s="1267"/>
      <c r="CT44" s="1267"/>
      <c r="CU44" s="1267"/>
      <c r="CV44" s="1267"/>
      <c r="CW44" s="1267"/>
      <c r="CX44" s="1267"/>
      <c r="CY44" s="1267"/>
      <c r="CZ44" s="1267"/>
      <c r="DA44" s="1267"/>
      <c r="DB44" s="1267"/>
      <c r="DC44" s="1268"/>
    </row>
    <row r="45" spans="2:109" x14ac:dyDescent="0.15">
      <c r="B45" s="372"/>
      <c r="AN45" s="1266"/>
      <c r="AO45" s="1267"/>
      <c r="AP45" s="1267"/>
      <c r="AQ45" s="1267"/>
      <c r="AR45" s="1267"/>
      <c r="AS45" s="1267"/>
      <c r="AT45" s="1267"/>
      <c r="AU45" s="1267"/>
      <c r="AV45" s="1267"/>
      <c r="AW45" s="1267"/>
      <c r="AX45" s="1267"/>
      <c r="AY45" s="1267"/>
      <c r="AZ45" s="1267"/>
      <c r="BA45" s="1267"/>
      <c r="BB45" s="1267"/>
      <c r="BC45" s="1267"/>
      <c r="BD45" s="1267"/>
      <c r="BE45" s="1267"/>
      <c r="BF45" s="1267"/>
      <c r="BG45" s="1267"/>
      <c r="BH45" s="1267"/>
      <c r="BI45" s="1267"/>
      <c r="BJ45" s="1267"/>
      <c r="BK45" s="1267"/>
      <c r="BL45" s="1267"/>
      <c r="BM45" s="1267"/>
      <c r="BN45" s="1267"/>
      <c r="BO45" s="1267"/>
      <c r="BP45" s="1267"/>
      <c r="BQ45" s="1267"/>
      <c r="BR45" s="1267"/>
      <c r="BS45" s="1267"/>
      <c r="BT45" s="1267"/>
      <c r="BU45" s="1267"/>
      <c r="BV45" s="1267"/>
      <c r="BW45" s="1267"/>
      <c r="BX45" s="1267"/>
      <c r="BY45" s="1267"/>
      <c r="BZ45" s="1267"/>
      <c r="CA45" s="1267"/>
      <c r="CB45" s="1267"/>
      <c r="CC45" s="1267"/>
      <c r="CD45" s="1267"/>
      <c r="CE45" s="1267"/>
      <c r="CF45" s="1267"/>
      <c r="CG45" s="1267"/>
      <c r="CH45" s="1267"/>
      <c r="CI45" s="1267"/>
      <c r="CJ45" s="1267"/>
      <c r="CK45" s="1267"/>
      <c r="CL45" s="1267"/>
      <c r="CM45" s="1267"/>
      <c r="CN45" s="1267"/>
      <c r="CO45" s="1267"/>
      <c r="CP45" s="1267"/>
      <c r="CQ45" s="1267"/>
      <c r="CR45" s="1267"/>
      <c r="CS45" s="1267"/>
      <c r="CT45" s="1267"/>
      <c r="CU45" s="1267"/>
      <c r="CV45" s="1267"/>
      <c r="CW45" s="1267"/>
      <c r="CX45" s="1267"/>
      <c r="CY45" s="1267"/>
      <c r="CZ45" s="1267"/>
      <c r="DA45" s="1267"/>
      <c r="DB45" s="1267"/>
      <c r="DC45" s="1268"/>
    </row>
    <row r="46" spans="2:109" x14ac:dyDescent="0.15">
      <c r="B46" s="372"/>
      <c r="AN46" s="1266"/>
      <c r="AO46" s="1267"/>
      <c r="AP46" s="1267"/>
      <c r="AQ46" s="1267"/>
      <c r="AR46" s="1267"/>
      <c r="AS46" s="1267"/>
      <c r="AT46" s="1267"/>
      <c r="AU46" s="1267"/>
      <c r="AV46" s="1267"/>
      <c r="AW46" s="1267"/>
      <c r="AX46" s="1267"/>
      <c r="AY46" s="1267"/>
      <c r="AZ46" s="1267"/>
      <c r="BA46" s="1267"/>
      <c r="BB46" s="1267"/>
      <c r="BC46" s="1267"/>
      <c r="BD46" s="1267"/>
      <c r="BE46" s="1267"/>
      <c r="BF46" s="1267"/>
      <c r="BG46" s="1267"/>
      <c r="BH46" s="1267"/>
      <c r="BI46" s="1267"/>
      <c r="BJ46" s="1267"/>
      <c r="BK46" s="1267"/>
      <c r="BL46" s="1267"/>
      <c r="BM46" s="1267"/>
      <c r="BN46" s="1267"/>
      <c r="BO46" s="1267"/>
      <c r="BP46" s="1267"/>
      <c r="BQ46" s="1267"/>
      <c r="BR46" s="1267"/>
      <c r="BS46" s="1267"/>
      <c r="BT46" s="1267"/>
      <c r="BU46" s="1267"/>
      <c r="BV46" s="1267"/>
      <c r="BW46" s="1267"/>
      <c r="BX46" s="1267"/>
      <c r="BY46" s="1267"/>
      <c r="BZ46" s="1267"/>
      <c r="CA46" s="1267"/>
      <c r="CB46" s="1267"/>
      <c r="CC46" s="1267"/>
      <c r="CD46" s="1267"/>
      <c r="CE46" s="1267"/>
      <c r="CF46" s="1267"/>
      <c r="CG46" s="1267"/>
      <c r="CH46" s="1267"/>
      <c r="CI46" s="1267"/>
      <c r="CJ46" s="1267"/>
      <c r="CK46" s="1267"/>
      <c r="CL46" s="1267"/>
      <c r="CM46" s="1267"/>
      <c r="CN46" s="1267"/>
      <c r="CO46" s="1267"/>
      <c r="CP46" s="1267"/>
      <c r="CQ46" s="1267"/>
      <c r="CR46" s="1267"/>
      <c r="CS46" s="1267"/>
      <c r="CT46" s="1267"/>
      <c r="CU46" s="1267"/>
      <c r="CV46" s="1267"/>
      <c r="CW46" s="1267"/>
      <c r="CX46" s="1267"/>
      <c r="CY46" s="1267"/>
      <c r="CZ46" s="1267"/>
      <c r="DA46" s="1267"/>
      <c r="DB46" s="1267"/>
      <c r="DC46" s="1268"/>
    </row>
    <row r="47" spans="2:109" x14ac:dyDescent="0.15">
      <c r="B47" s="372"/>
      <c r="AN47" s="1269"/>
      <c r="AO47" s="1270"/>
      <c r="AP47" s="1270"/>
      <c r="AQ47" s="1270"/>
      <c r="AR47" s="1270"/>
      <c r="AS47" s="1270"/>
      <c r="AT47" s="1270"/>
      <c r="AU47" s="1270"/>
      <c r="AV47" s="1270"/>
      <c r="AW47" s="1270"/>
      <c r="AX47" s="1270"/>
      <c r="AY47" s="1270"/>
      <c r="AZ47" s="1270"/>
      <c r="BA47" s="1270"/>
      <c r="BB47" s="1270"/>
      <c r="BC47" s="1270"/>
      <c r="BD47" s="1270"/>
      <c r="BE47" s="1270"/>
      <c r="BF47" s="1270"/>
      <c r="BG47" s="1270"/>
      <c r="BH47" s="1270"/>
      <c r="BI47" s="1270"/>
      <c r="BJ47" s="1270"/>
      <c r="BK47" s="1270"/>
      <c r="BL47" s="1270"/>
      <c r="BM47" s="1270"/>
      <c r="BN47" s="1270"/>
      <c r="BO47" s="1270"/>
      <c r="BP47" s="1270"/>
      <c r="BQ47" s="1270"/>
      <c r="BR47" s="1270"/>
      <c r="BS47" s="1270"/>
      <c r="BT47" s="1270"/>
      <c r="BU47" s="1270"/>
      <c r="BV47" s="1270"/>
      <c r="BW47" s="1270"/>
      <c r="BX47" s="1270"/>
      <c r="BY47" s="1270"/>
      <c r="BZ47" s="1270"/>
      <c r="CA47" s="1270"/>
      <c r="CB47" s="1270"/>
      <c r="CC47" s="1270"/>
      <c r="CD47" s="1270"/>
      <c r="CE47" s="1270"/>
      <c r="CF47" s="1270"/>
      <c r="CG47" s="1270"/>
      <c r="CH47" s="1270"/>
      <c r="CI47" s="1270"/>
      <c r="CJ47" s="1270"/>
      <c r="CK47" s="1270"/>
      <c r="CL47" s="1270"/>
      <c r="CM47" s="1270"/>
      <c r="CN47" s="1270"/>
      <c r="CO47" s="1270"/>
      <c r="CP47" s="1270"/>
      <c r="CQ47" s="1270"/>
      <c r="CR47" s="1270"/>
      <c r="CS47" s="1270"/>
      <c r="CT47" s="1270"/>
      <c r="CU47" s="1270"/>
      <c r="CV47" s="1270"/>
      <c r="CW47" s="1270"/>
      <c r="CX47" s="1270"/>
      <c r="CY47" s="1270"/>
      <c r="CZ47" s="1270"/>
      <c r="DA47" s="1270"/>
      <c r="DB47" s="1270"/>
      <c r="DC47" s="127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586</v>
      </c>
    </row>
    <row r="50" spans="1:109" x14ac:dyDescent="0.15">
      <c r="B50" s="372"/>
      <c r="G50" s="1257"/>
      <c r="H50" s="1257"/>
      <c r="I50" s="1257"/>
      <c r="J50" s="1257"/>
      <c r="K50" s="382"/>
      <c r="L50" s="382"/>
      <c r="M50" s="383"/>
      <c r="N50" s="383"/>
      <c r="AN50" s="1260"/>
      <c r="AO50" s="1261"/>
      <c r="AP50" s="1261"/>
      <c r="AQ50" s="1261"/>
      <c r="AR50" s="1261"/>
      <c r="AS50" s="1261"/>
      <c r="AT50" s="1261"/>
      <c r="AU50" s="1261"/>
      <c r="AV50" s="1261"/>
      <c r="AW50" s="1261"/>
      <c r="AX50" s="1261"/>
      <c r="AY50" s="1261"/>
      <c r="AZ50" s="1261"/>
      <c r="BA50" s="1261"/>
      <c r="BB50" s="1261"/>
      <c r="BC50" s="1261"/>
      <c r="BD50" s="1261"/>
      <c r="BE50" s="1261"/>
      <c r="BF50" s="1261"/>
      <c r="BG50" s="1261"/>
      <c r="BH50" s="1261"/>
      <c r="BI50" s="1261"/>
      <c r="BJ50" s="1261"/>
      <c r="BK50" s="1261"/>
      <c r="BL50" s="1261"/>
      <c r="BM50" s="1261"/>
      <c r="BN50" s="1261"/>
      <c r="BO50" s="1262"/>
      <c r="BP50" s="1256" t="s">
        <v>550</v>
      </c>
      <c r="BQ50" s="1256"/>
      <c r="BR50" s="1256"/>
      <c r="BS50" s="1256"/>
      <c r="BT50" s="1256"/>
      <c r="BU50" s="1256"/>
      <c r="BV50" s="1256"/>
      <c r="BW50" s="1256"/>
      <c r="BX50" s="1256" t="s">
        <v>551</v>
      </c>
      <c r="BY50" s="1256"/>
      <c r="BZ50" s="1256"/>
      <c r="CA50" s="1256"/>
      <c r="CB50" s="1256"/>
      <c r="CC50" s="1256"/>
      <c r="CD50" s="1256"/>
      <c r="CE50" s="1256"/>
      <c r="CF50" s="1256" t="s">
        <v>552</v>
      </c>
      <c r="CG50" s="1256"/>
      <c r="CH50" s="1256"/>
      <c r="CI50" s="1256"/>
      <c r="CJ50" s="1256"/>
      <c r="CK50" s="1256"/>
      <c r="CL50" s="1256"/>
      <c r="CM50" s="1256"/>
      <c r="CN50" s="1256" t="s">
        <v>553</v>
      </c>
      <c r="CO50" s="1256"/>
      <c r="CP50" s="1256"/>
      <c r="CQ50" s="1256"/>
      <c r="CR50" s="1256"/>
      <c r="CS50" s="1256"/>
      <c r="CT50" s="1256"/>
      <c r="CU50" s="1256"/>
      <c r="CV50" s="1256" t="s">
        <v>554</v>
      </c>
      <c r="CW50" s="1256"/>
      <c r="CX50" s="1256"/>
      <c r="CY50" s="1256"/>
      <c r="CZ50" s="1256"/>
      <c r="DA50" s="1256"/>
      <c r="DB50" s="1256"/>
      <c r="DC50" s="1256"/>
    </row>
    <row r="51" spans="1:109" ht="13.5" customHeight="1" x14ac:dyDescent="0.15">
      <c r="B51" s="372"/>
      <c r="G51" s="1259"/>
      <c r="H51" s="1259"/>
      <c r="I51" s="1272"/>
      <c r="J51" s="1272"/>
      <c r="K51" s="1258"/>
      <c r="L51" s="1258"/>
      <c r="M51" s="1258"/>
      <c r="N51" s="1258"/>
      <c r="AM51" s="381"/>
      <c r="AN51" s="1254" t="s">
        <v>587</v>
      </c>
      <c r="AO51" s="1254"/>
      <c r="AP51" s="1254"/>
      <c r="AQ51" s="1254"/>
      <c r="AR51" s="1254"/>
      <c r="AS51" s="1254"/>
      <c r="AT51" s="1254"/>
      <c r="AU51" s="1254"/>
      <c r="AV51" s="1254"/>
      <c r="AW51" s="1254"/>
      <c r="AX51" s="1254"/>
      <c r="AY51" s="1254"/>
      <c r="AZ51" s="1254"/>
      <c r="BA51" s="1254"/>
      <c r="BB51" s="1254" t="s">
        <v>588</v>
      </c>
      <c r="BC51" s="1254"/>
      <c r="BD51" s="1254"/>
      <c r="BE51" s="1254"/>
      <c r="BF51" s="1254"/>
      <c r="BG51" s="1254"/>
      <c r="BH51" s="1254"/>
      <c r="BI51" s="1254"/>
      <c r="BJ51" s="1254"/>
      <c r="BK51" s="1254"/>
      <c r="BL51" s="1254"/>
      <c r="BM51" s="1254"/>
      <c r="BN51" s="1254"/>
      <c r="BO51" s="1254"/>
      <c r="BP51" s="1251">
        <v>30.3</v>
      </c>
      <c r="BQ51" s="1251"/>
      <c r="BR51" s="1251"/>
      <c r="BS51" s="1251"/>
      <c r="BT51" s="1251"/>
      <c r="BU51" s="1251"/>
      <c r="BV51" s="1251"/>
      <c r="BW51" s="1251"/>
      <c r="BX51" s="1251">
        <v>31.6</v>
      </c>
      <c r="BY51" s="1251"/>
      <c r="BZ51" s="1251"/>
      <c r="CA51" s="1251"/>
      <c r="CB51" s="1251"/>
      <c r="CC51" s="1251"/>
      <c r="CD51" s="1251"/>
      <c r="CE51" s="1251"/>
      <c r="CF51" s="1251">
        <v>28.7</v>
      </c>
      <c r="CG51" s="1251"/>
      <c r="CH51" s="1251"/>
      <c r="CI51" s="1251"/>
      <c r="CJ51" s="1251"/>
      <c r="CK51" s="1251"/>
      <c r="CL51" s="1251"/>
      <c r="CM51" s="1251"/>
      <c r="CN51" s="1251">
        <v>29.7</v>
      </c>
      <c r="CO51" s="1251"/>
      <c r="CP51" s="1251"/>
      <c r="CQ51" s="1251"/>
      <c r="CR51" s="1251"/>
      <c r="CS51" s="1251"/>
      <c r="CT51" s="1251"/>
      <c r="CU51" s="1251"/>
      <c r="CV51" s="1251">
        <v>15.9</v>
      </c>
      <c r="CW51" s="1251"/>
      <c r="CX51" s="1251"/>
      <c r="CY51" s="1251"/>
      <c r="CZ51" s="1251"/>
      <c r="DA51" s="1251"/>
      <c r="DB51" s="1251"/>
      <c r="DC51" s="1251"/>
    </row>
    <row r="52" spans="1:109" x14ac:dyDescent="0.15">
      <c r="B52" s="372"/>
      <c r="G52" s="1259"/>
      <c r="H52" s="1259"/>
      <c r="I52" s="1272"/>
      <c r="J52" s="1272"/>
      <c r="K52" s="1258"/>
      <c r="L52" s="1258"/>
      <c r="M52" s="1258"/>
      <c r="N52" s="1258"/>
      <c r="AM52" s="381"/>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1"/>
      <c r="BQ52" s="1251"/>
      <c r="BR52" s="1251"/>
      <c r="BS52" s="1251"/>
      <c r="BT52" s="1251"/>
      <c r="BU52" s="1251"/>
      <c r="BV52" s="1251"/>
      <c r="BW52" s="1251"/>
      <c r="BX52" s="1251"/>
      <c r="BY52" s="1251"/>
      <c r="BZ52" s="1251"/>
      <c r="CA52" s="1251"/>
      <c r="CB52" s="1251"/>
      <c r="CC52" s="1251"/>
      <c r="CD52" s="1251"/>
      <c r="CE52" s="1251"/>
      <c r="CF52" s="1251"/>
      <c r="CG52" s="1251"/>
      <c r="CH52" s="1251"/>
      <c r="CI52" s="1251"/>
      <c r="CJ52" s="1251"/>
      <c r="CK52" s="1251"/>
      <c r="CL52" s="1251"/>
      <c r="CM52" s="1251"/>
      <c r="CN52" s="1251"/>
      <c r="CO52" s="1251"/>
      <c r="CP52" s="1251"/>
      <c r="CQ52" s="1251"/>
      <c r="CR52" s="1251"/>
      <c r="CS52" s="1251"/>
      <c r="CT52" s="1251"/>
      <c r="CU52" s="1251"/>
      <c r="CV52" s="1251"/>
      <c r="CW52" s="1251"/>
      <c r="CX52" s="1251"/>
      <c r="CY52" s="1251"/>
      <c r="CZ52" s="1251"/>
      <c r="DA52" s="1251"/>
      <c r="DB52" s="1251"/>
      <c r="DC52" s="1251"/>
    </row>
    <row r="53" spans="1:109" x14ac:dyDescent="0.15">
      <c r="A53" s="380"/>
      <c r="B53" s="372"/>
      <c r="G53" s="1259"/>
      <c r="H53" s="1259"/>
      <c r="I53" s="1257"/>
      <c r="J53" s="1257"/>
      <c r="K53" s="1258"/>
      <c r="L53" s="1258"/>
      <c r="M53" s="1258"/>
      <c r="N53" s="1258"/>
      <c r="AM53" s="381"/>
      <c r="AN53" s="1254"/>
      <c r="AO53" s="1254"/>
      <c r="AP53" s="1254"/>
      <c r="AQ53" s="1254"/>
      <c r="AR53" s="1254"/>
      <c r="AS53" s="1254"/>
      <c r="AT53" s="1254"/>
      <c r="AU53" s="1254"/>
      <c r="AV53" s="1254"/>
      <c r="AW53" s="1254"/>
      <c r="AX53" s="1254"/>
      <c r="AY53" s="1254"/>
      <c r="AZ53" s="1254"/>
      <c r="BA53" s="1254"/>
      <c r="BB53" s="1254" t="s">
        <v>589</v>
      </c>
      <c r="BC53" s="1254"/>
      <c r="BD53" s="1254"/>
      <c r="BE53" s="1254"/>
      <c r="BF53" s="1254"/>
      <c r="BG53" s="1254"/>
      <c r="BH53" s="1254"/>
      <c r="BI53" s="1254"/>
      <c r="BJ53" s="1254"/>
      <c r="BK53" s="1254"/>
      <c r="BL53" s="1254"/>
      <c r="BM53" s="1254"/>
      <c r="BN53" s="1254"/>
      <c r="BO53" s="1254"/>
      <c r="BP53" s="1251">
        <v>66.3</v>
      </c>
      <c r="BQ53" s="1251"/>
      <c r="BR53" s="1251"/>
      <c r="BS53" s="1251"/>
      <c r="BT53" s="1251"/>
      <c r="BU53" s="1251"/>
      <c r="BV53" s="1251"/>
      <c r="BW53" s="1251"/>
      <c r="BX53" s="1251">
        <v>68.599999999999994</v>
      </c>
      <c r="BY53" s="1251"/>
      <c r="BZ53" s="1251"/>
      <c r="CA53" s="1251"/>
      <c r="CB53" s="1251"/>
      <c r="CC53" s="1251"/>
      <c r="CD53" s="1251"/>
      <c r="CE53" s="1251"/>
      <c r="CF53" s="1251">
        <v>70.3</v>
      </c>
      <c r="CG53" s="1251"/>
      <c r="CH53" s="1251"/>
      <c r="CI53" s="1251"/>
      <c r="CJ53" s="1251"/>
      <c r="CK53" s="1251"/>
      <c r="CL53" s="1251"/>
      <c r="CM53" s="1251"/>
      <c r="CN53" s="1251">
        <v>72.2</v>
      </c>
      <c r="CO53" s="1251"/>
      <c r="CP53" s="1251"/>
      <c r="CQ53" s="1251"/>
      <c r="CR53" s="1251"/>
      <c r="CS53" s="1251"/>
      <c r="CT53" s="1251"/>
      <c r="CU53" s="1251"/>
      <c r="CV53" s="1251">
        <v>74.099999999999994</v>
      </c>
      <c r="CW53" s="1251"/>
      <c r="CX53" s="1251"/>
      <c r="CY53" s="1251"/>
      <c r="CZ53" s="1251"/>
      <c r="DA53" s="1251"/>
      <c r="DB53" s="1251"/>
      <c r="DC53" s="1251"/>
    </row>
    <row r="54" spans="1:109" x14ac:dyDescent="0.15">
      <c r="A54" s="380"/>
      <c r="B54" s="372"/>
      <c r="G54" s="1259"/>
      <c r="H54" s="1259"/>
      <c r="I54" s="1257"/>
      <c r="J54" s="1257"/>
      <c r="K54" s="1258"/>
      <c r="L54" s="1258"/>
      <c r="M54" s="1258"/>
      <c r="N54" s="1258"/>
      <c r="AM54" s="381"/>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1"/>
      <c r="BQ54" s="1251"/>
      <c r="BR54" s="1251"/>
      <c r="BS54" s="1251"/>
      <c r="BT54" s="1251"/>
      <c r="BU54" s="1251"/>
      <c r="BV54" s="1251"/>
      <c r="BW54" s="1251"/>
      <c r="BX54" s="1251"/>
      <c r="BY54" s="1251"/>
      <c r="BZ54" s="1251"/>
      <c r="CA54" s="1251"/>
      <c r="CB54" s="1251"/>
      <c r="CC54" s="1251"/>
      <c r="CD54" s="1251"/>
      <c r="CE54" s="1251"/>
      <c r="CF54" s="1251"/>
      <c r="CG54" s="1251"/>
      <c r="CH54" s="1251"/>
      <c r="CI54" s="1251"/>
      <c r="CJ54" s="1251"/>
      <c r="CK54" s="1251"/>
      <c r="CL54" s="1251"/>
      <c r="CM54" s="1251"/>
      <c r="CN54" s="1251"/>
      <c r="CO54" s="1251"/>
      <c r="CP54" s="1251"/>
      <c r="CQ54" s="1251"/>
      <c r="CR54" s="1251"/>
      <c r="CS54" s="1251"/>
      <c r="CT54" s="1251"/>
      <c r="CU54" s="1251"/>
      <c r="CV54" s="1251"/>
      <c r="CW54" s="1251"/>
      <c r="CX54" s="1251"/>
      <c r="CY54" s="1251"/>
      <c r="CZ54" s="1251"/>
      <c r="DA54" s="1251"/>
      <c r="DB54" s="1251"/>
      <c r="DC54" s="1251"/>
    </row>
    <row r="55" spans="1:109" x14ac:dyDescent="0.15">
      <c r="A55" s="380"/>
      <c r="B55" s="372"/>
      <c r="G55" s="1257"/>
      <c r="H55" s="1257"/>
      <c r="I55" s="1257"/>
      <c r="J55" s="1257"/>
      <c r="K55" s="1258"/>
      <c r="L55" s="1258"/>
      <c r="M55" s="1258"/>
      <c r="N55" s="1258"/>
      <c r="AN55" s="1256" t="s">
        <v>590</v>
      </c>
      <c r="AO55" s="1256"/>
      <c r="AP55" s="1256"/>
      <c r="AQ55" s="1256"/>
      <c r="AR55" s="1256"/>
      <c r="AS55" s="1256"/>
      <c r="AT55" s="1256"/>
      <c r="AU55" s="1256"/>
      <c r="AV55" s="1256"/>
      <c r="AW55" s="1256"/>
      <c r="AX55" s="1256"/>
      <c r="AY55" s="1256"/>
      <c r="AZ55" s="1256"/>
      <c r="BA55" s="1256"/>
      <c r="BB55" s="1254" t="s">
        <v>588</v>
      </c>
      <c r="BC55" s="1254"/>
      <c r="BD55" s="1254"/>
      <c r="BE55" s="1254"/>
      <c r="BF55" s="1254"/>
      <c r="BG55" s="1254"/>
      <c r="BH55" s="1254"/>
      <c r="BI55" s="1254"/>
      <c r="BJ55" s="1254"/>
      <c r="BK55" s="1254"/>
      <c r="BL55" s="1254"/>
      <c r="BM55" s="1254"/>
      <c r="BN55" s="1254"/>
      <c r="BO55" s="1254"/>
      <c r="BP55" s="1251">
        <v>0</v>
      </c>
      <c r="BQ55" s="1251"/>
      <c r="BR55" s="1251"/>
      <c r="BS55" s="1251"/>
      <c r="BT55" s="1251"/>
      <c r="BU55" s="1251"/>
      <c r="BV55" s="1251"/>
      <c r="BW55" s="1251"/>
      <c r="BX55" s="1251">
        <v>0</v>
      </c>
      <c r="BY55" s="1251"/>
      <c r="BZ55" s="1251"/>
      <c r="CA55" s="1251"/>
      <c r="CB55" s="1251"/>
      <c r="CC55" s="1251"/>
      <c r="CD55" s="1251"/>
      <c r="CE55" s="1251"/>
      <c r="CF55" s="1251">
        <v>0</v>
      </c>
      <c r="CG55" s="1251"/>
      <c r="CH55" s="1251"/>
      <c r="CI55" s="1251"/>
      <c r="CJ55" s="1251"/>
      <c r="CK55" s="1251"/>
      <c r="CL55" s="1251"/>
      <c r="CM55" s="1251"/>
      <c r="CN55" s="1251">
        <v>0</v>
      </c>
      <c r="CO55" s="1251"/>
      <c r="CP55" s="1251"/>
      <c r="CQ55" s="1251"/>
      <c r="CR55" s="1251"/>
      <c r="CS55" s="1251"/>
      <c r="CT55" s="1251"/>
      <c r="CU55" s="1251"/>
      <c r="CV55" s="1251">
        <v>0</v>
      </c>
      <c r="CW55" s="1251"/>
      <c r="CX55" s="1251"/>
      <c r="CY55" s="1251"/>
      <c r="CZ55" s="1251"/>
      <c r="DA55" s="1251"/>
      <c r="DB55" s="1251"/>
      <c r="DC55" s="1251"/>
    </row>
    <row r="56" spans="1:109" x14ac:dyDescent="0.15">
      <c r="A56" s="380"/>
      <c r="B56" s="372"/>
      <c r="G56" s="1257"/>
      <c r="H56" s="1257"/>
      <c r="I56" s="1257"/>
      <c r="J56" s="1257"/>
      <c r="K56" s="1258"/>
      <c r="L56" s="1258"/>
      <c r="M56" s="1258"/>
      <c r="N56" s="1258"/>
      <c r="AN56" s="1256"/>
      <c r="AO56" s="1256"/>
      <c r="AP56" s="1256"/>
      <c r="AQ56" s="1256"/>
      <c r="AR56" s="1256"/>
      <c r="AS56" s="1256"/>
      <c r="AT56" s="1256"/>
      <c r="AU56" s="1256"/>
      <c r="AV56" s="1256"/>
      <c r="AW56" s="1256"/>
      <c r="AX56" s="1256"/>
      <c r="AY56" s="1256"/>
      <c r="AZ56" s="1256"/>
      <c r="BA56" s="1256"/>
      <c r="BB56" s="1254"/>
      <c r="BC56" s="1254"/>
      <c r="BD56" s="1254"/>
      <c r="BE56" s="1254"/>
      <c r="BF56" s="1254"/>
      <c r="BG56" s="1254"/>
      <c r="BH56" s="1254"/>
      <c r="BI56" s="1254"/>
      <c r="BJ56" s="1254"/>
      <c r="BK56" s="1254"/>
      <c r="BL56" s="1254"/>
      <c r="BM56" s="1254"/>
      <c r="BN56" s="1254"/>
      <c r="BO56" s="1254"/>
      <c r="BP56" s="1251"/>
      <c r="BQ56" s="1251"/>
      <c r="BR56" s="1251"/>
      <c r="BS56" s="1251"/>
      <c r="BT56" s="1251"/>
      <c r="BU56" s="1251"/>
      <c r="BV56" s="1251"/>
      <c r="BW56" s="1251"/>
      <c r="BX56" s="1251"/>
      <c r="BY56" s="1251"/>
      <c r="BZ56" s="1251"/>
      <c r="CA56" s="1251"/>
      <c r="CB56" s="1251"/>
      <c r="CC56" s="1251"/>
      <c r="CD56" s="1251"/>
      <c r="CE56" s="1251"/>
      <c r="CF56" s="1251"/>
      <c r="CG56" s="1251"/>
      <c r="CH56" s="1251"/>
      <c r="CI56" s="1251"/>
      <c r="CJ56" s="1251"/>
      <c r="CK56" s="1251"/>
      <c r="CL56" s="1251"/>
      <c r="CM56" s="1251"/>
      <c r="CN56" s="1251"/>
      <c r="CO56" s="1251"/>
      <c r="CP56" s="1251"/>
      <c r="CQ56" s="1251"/>
      <c r="CR56" s="1251"/>
      <c r="CS56" s="1251"/>
      <c r="CT56" s="1251"/>
      <c r="CU56" s="1251"/>
      <c r="CV56" s="1251"/>
      <c r="CW56" s="1251"/>
      <c r="CX56" s="1251"/>
      <c r="CY56" s="1251"/>
      <c r="CZ56" s="1251"/>
      <c r="DA56" s="1251"/>
      <c r="DB56" s="1251"/>
      <c r="DC56" s="1251"/>
    </row>
    <row r="57" spans="1:109" s="380" customFormat="1" x14ac:dyDescent="0.15">
      <c r="B57" s="384"/>
      <c r="G57" s="1257"/>
      <c r="H57" s="1257"/>
      <c r="I57" s="1252"/>
      <c r="J57" s="1252"/>
      <c r="K57" s="1258"/>
      <c r="L57" s="1258"/>
      <c r="M57" s="1258"/>
      <c r="N57" s="1258"/>
      <c r="AM57" s="366"/>
      <c r="AN57" s="1256"/>
      <c r="AO57" s="1256"/>
      <c r="AP57" s="1256"/>
      <c r="AQ57" s="1256"/>
      <c r="AR57" s="1256"/>
      <c r="AS57" s="1256"/>
      <c r="AT57" s="1256"/>
      <c r="AU57" s="1256"/>
      <c r="AV57" s="1256"/>
      <c r="AW57" s="1256"/>
      <c r="AX57" s="1256"/>
      <c r="AY57" s="1256"/>
      <c r="AZ57" s="1256"/>
      <c r="BA57" s="1256"/>
      <c r="BB57" s="1254" t="s">
        <v>589</v>
      </c>
      <c r="BC57" s="1254"/>
      <c r="BD57" s="1254"/>
      <c r="BE57" s="1254"/>
      <c r="BF57" s="1254"/>
      <c r="BG57" s="1254"/>
      <c r="BH57" s="1254"/>
      <c r="BI57" s="1254"/>
      <c r="BJ57" s="1254"/>
      <c r="BK57" s="1254"/>
      <c r="BL57" s="1254"/>
      <c r="BM57" s="1254"/>
      <c r="BN57" s="1254"/>
      <c r="BO57" s="1254"/>
      <c r="BP57" s="1251">
        <v>60.1</v>
      </c>
      <c r="BQ57" s="1251"/>
      <c r="BR57" s="1251"/>
      <c r="BS57" s="1251"/>
      <c r="BT57" s="1251"/>
      <c r="BU57" s="1251"/>
      <c r="BV57" s="1251"/>
      <c r="BW57" s="1251"/>
      <c r="BX57" s="1251">
        <v>61.6</v>
      </c>
      <c r="BY57" s="1251"/>
      <c r="BZ57" s="1251"/>
      <c r="CA57" s="1251"/>
      <c r="CB57" s="1251"/>
      <c r="CC57" s="1251"/>
      <c r="CD57" s="1251"/>
      <c r="CE57" s="1251"/>
      <c r="CF57" s="1251">
        <v>64.3</v>
      </c>
      <c r="CG57" s="1251"/>
      <c r="CH57" s="1251"/>
      <c r="CI57" s="1251"/>
      <c r="CJ57" s="1251"/>
      <c r="CK57" s="1251"/>
      <c r="CL57" s="1251"/>
      <c r="CM57" s="1251"/>
      <c r="CN57" s="1251">
        <v>62.6</v>
      </c>
      <c r="CO57" s="1251"/>
      <c r="CP57" s="1251"/>
      <c r="CQ57" s="1251"/>
      <c r="CR57" s="1251"/>
      <c r="CS57" s="1251"/>
      <c r="CT57" s="1251"/>
      <c r="CU57" s="1251"/>
      <c r="CV57" s="1251">
        <v>63</v>
      </c>
      <c r="CW57" s="1251"/>
      <c r="CX57" s="1251"/>
      <c r="CY57" s="1251"/>
      <c r="CZ57" s="1251"/>
      <c r="DA57" s="1251"/>
      <c r="DB57" s="1251"/>
      <c r="DC57" s="1251"/>
      <c r="DD57" s="385"/>
      <c r="DE57" s="384"/>
    </row>
    <row r="58" spans="1:109" s="380" customFormat="1" x14ac:dyDescent="0.15">
      <c r="A58" s="366"/>
      <c r="B58" s="384"/>
      <c r="G58" s="1257"/>
      <c r="H58" s="1257"/>
      <c r="I58" s="1252"/>
      <c r="J58" s="1252"/>
      <c r="K58" s="1258"/>
      <c r="L58" s="1258"/>
      <c r="M58" s="1258"/>
      <c r="N58" s="1258"/>
      <c r="AM58" s="366"/>
      <c r="AN58" s="1256"/>
      <c r="AO58" s="1256"/>
      <c r="AP58" s="1256"/>
      <c r="AQ58" s="1256"/>
      <c r="AR58" s="1256"/>
      <c r="AS58" s="1256"/>
      <c r="AT58" s="1256"/>
      <c r="AU58" s="1256"/>
      <c r="AV58" s="1256"/>
      <c r="AW58" s="1256"/>
      <c r="AX58" s="1256"/>
      <c r="AY58" s="1256"/>
      <c r="AZ58" s="1256"/>
      <c r="BA58" s="1256"/>
      <c r="BB58" s="1254"/>
      <c r="BC58" s="1254"/>
      <c r="BD58" s="1254"/>
      <c r="BE58" s="1254"/>
      <c r="BF58" s="1254"/>
      <c r="BG58" s="1254"/>
      <c r="BH58" s="1254"/>
      <c r="BI58" s="1254"/>
      <c r="BJ58" s="1254"/>
      <c r="BK58" s="1254"/>
      <c r="BL58" s="1254"/>
      <c r="BM58" s="1254"/>
      <c r="BN58" s="1254"/>
      <c r="BO58" s="1254"/>
      <c r="BP58" s="1251"/>
      <c r="BQ58" s="1251"/>
      <c r="BR58" s="1251"/>
      <c r="BS58" s="1251"/>
      <c r="BT58" s="1251"/>
      <c r="BU58" s="1251"/>
      <c r="BV58" s="1251"/>
      <c r="BW58" s="1251"/>
      <c r="BX58" s="1251"/>
      <c r="BY58" s="1251"/>
      <c r="BZ58" s="1251"/>
      <c r="CA58" s="1251"/>
      <c r="CB58" s="1251"/>
      <c r="CC58" s="1251"/>
      <c r="CD58" s="1251"/>
      <c r="CE58" s="1251"/>
      <c r="CF58" s="1251"/>
      <c r="CG58" s="1251"/>
      <c r="CH58" s="1251"/>
      <c r="CI58" s="1251"/>
      <c r="CJ58" s="1251"/>
      <c r="CK58" s="1251"/>
      <c r="CL58" s="1251"/>
      <c r="CM58" s="1251"/>
      <c r="CN58" s="1251"/>
      <c r="CO58" s="1251"/>
      <c r="CP58" s="1251"/>
      <c r="CQ58" s="1251"/>
      <c r="CR58" s="1251"/>
      <c r="CS58" s="1251"/>
      <c r="CT58" s="1251"/>
      <c r="CU58" s="1251"/>
      <c r="CV58" s="1251"/>
      <c r="CW58" s="1251"/>
      <c r="CX58" s="1251"/>
      <c r="CY58" s="1251"/>
      <c r="CZ58" s="1251"/>
      <c r="DA58" s="1251"/>
      <c r="DB58" s="1251"/>
      <c r="DC58" s="1251"/>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591</v>
      </c>
    </row>
    <row r="64" spans="1:109" x14ac:dyDescent="0.15">
      <c r="B64" s="372"/>
      <c r="G64" s="379"/>
      <c r="I64" s="392"/>
      <c r="J64" s="392"/>
      <c r="K64" s="392"/>
      <c r="L64" s="392"/>
      <c r="M64" s="392"/>
      <c r="N64" s="393"/>
      <c r="AM64" s="379"/>
      <c r="AN64" s="379" t="s">
        <v>585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3" t="s">
        <v>594</v>
      </c>
      <c r="AO65" s="1264"/>
      <c r="AP65" s="1264"/>
      <c r="AQ65" s="1264"/>
      <c r="AR65" s="1264"/>
      <c r="AS65" s="1264"/>
      <c r="AT65" s="1264"/>
      <c r="AU65" s="1264"/>
      <c r="AV65" s="1264"/>
      <c r="AW65" s="1264"/>
      <c r="AX65" s="1264"/>
      <c r="AY65" s="1264"/>
      <c r="AZ65" s="1264"/>
      <c r="BA65" s="1264"/>
      <c r="BB65" s="1264"/>
      <c r="BC65" s="1264"/>
      <c r="BD65" s="1264"/>
      <c r="BE65" s="1264"/>
      <c r="BF65" s="1264"/>
      <c r="BG65" s="1264"/>
      <c r="BH65" s="1264"/>
      <c r="BI65" s="1264"/>
      <c r="BJ65" s="1264"/>
      <c r="BK65" s="1264"/>
      <c r="BL65" s="1264"/>
      <c r="BM65" s="1264"/>
      <c r="BN65" s="1264"/>
      <c r="BO65" s="1264"/>
      <c r="BP65" s="1264"/>
      <c r="BQ65" s="1264"/>
      <c r="BR65" s="1264"/>
      <c r="BS65" s="1264"/>
      <c r="BT65" s="1264"/>
      <c r="BU65" s="1264"/>
      <c r="BV65" s="1264"/>
      <c r="BW65" s="1264"/>
      <c r="BX65" s="1264"/>
      <c r="BY65" s="1264"/>
      <c r="BZ65" s="1264"/>
      <c r="CA65" s="1264"/>
      <c r="CB65" s="1264"/>
      <c r="CC65" s="1264"/>
      <c r="CD65" s="1264"/>
      <c r="CE65" s="1264"/>
      <c r="CF65" s="1264"/>
      <c r="CG65" s="1264"/>
      <c r="CH65" s="1264"/>
      <c r="CI65" s="1264"/>
      <c r="CJ65" s="1264"/>
      <c r="CK65" s="1264"/>
      <c r="CL65" s="1264"/>
      <c r="CM65" s="1264"/>
      <c r="CN65" s="1264"/>
      <c r="CO65" s="1264"/>
      <c r="CP65" s="1264"/>
      <c r="CQ65" s="1264"/>
      <c r="CR65" s="1264"/>
      <c r="CS65" s="1264"/>
      <c r="CT65" s="1264"/>
      <c r="CU65" s="1264"/>
      <c r="CV65" s="1264"/>
      <c r="CW65" s="1264"/>
      <c r="CX65" s="1264"/>
      <c r="CY65" s="1264"/>
      <c r="CZ65" s="1264"/>
      <c r="DA65" s="1264"/>
      <c r="DB65" s="1264"/>
      <c r="DC65" s="1265"/>
    </row>
    <row r="66" spans="2:107" x14ac:dyDescent="0.15">
      <c r="B66" s="372"/>
      <c r="AN66" s="1266"/>
      <c r="AO66" s="1267"/>
      <c r="AP66" s="1267"/>
      <c r="AQ66" s="1267"/>
      <c r="AR66" s="1267"/>
      <c r="AS66" s="1267"/>
      <c r="AT66" s="1267"/>
      <c r="AU66" s="1267"/>
      <c r="AV66" s="1267"/>
      <c r="AW66" s="1267"/>
      <c r="AX66" s="1267"/>
      <c r="AY66" s="1267"/>
      <c r="AZ66" s="1267"/>
      <c r="BA66" s="1267"/>
      <c r="BB66" s="1267"/>
      <c r="BC66" s="1267"/>
      <c r="BD66" s="1267"/>
      <c r="BE66" s="1267"/>
      <c r="BF66" s="1267"/>
      <c r="BG66" s="1267"/>
      <c r="BH66" s="1267"/>
      <c r="BI66" s="1267"/>
      <c r="BJ66" s="1267"/>
      <c r="BK66" s="1267"/>
      <c r="BL66" s="1267"/>
      <c r="BM66" s="1267"/>
      <c r="BN66" s="1267"/>
      <c r="BO66" s="1267"/>
      <c r="BP66" s="1267"/>
      <c r="BQ66" s="1267"/>
      <c r="BR66" s="1267"/>
      <c r="BS66" s="1267"/>
      <c r="BT66" s="1267"/>
      <c r="BU66" s="1267"/>
      <c r="BV66" s="1267"/>
      <c r="BW66" s="1267"/>
      <c r="BX66" s="1267"/>
      <c r="BY66" s="1267"/>
      <c r="BZ66" s="1267"/>
      <c r="CA66" s="1267"/>
      <c r="CB66" s="1267"/>
      <c r="CC66" s="1267"/>
      <c r="CD66" s="1267"/>
      <c r="CE66" s="1267"/>
      <c r="CF66" s="1267"/>
      <c r="CG66" s="1267"/>
      <c r="CH66" s="1267"/>
      <c r="CI66" s="1267"/>
      <c r="CJ66" s="1267"/>
      <c r="CK66" s="1267"/>
      <c r="CL66" s="1267"/>
      <c r="CM66" s="1267"/>
      <c r="CN66" s="1267"/>
      <c r="CO66" s="1267"/>
      <c r="CP66" s="1267"/>
      <c r="CQ66" s="1267"/>
      <c r="CR66" s="1267"/>
      <c r="CS66" s="1267"/>
      <c r="CT66" s="1267"/>
      <c r="CU66" s="1267"/>
      <c r="CV66" s="1267"/>
      <c r="CW66" s="1267"/>
      <c r="CX66" s="1267"/>
      <c r="CY66" s="1267"/>
      <c r="CZ66" s="1267"/>
      <c r="DA66" s="1267"/>
      <c r="DB66" s="1267"/>
      <c r="DC66" s="1268"/>
    </row>
    <row r="67" spans="2:107" x14ac:dyDescent="0.15">
      <c r="B67" s="372"/>
      <c r="AN67" s="1266"/>
      <c r="AO67" s="1267"/>
      <c r="AP67" s="1267"/>
      <c r="AQ67" s="1267"/>
      <c r="AR67" s="1267"/>
      <c r="AS67" s="1267"/>
      <c r="AT67" s="1267"/>
      <c r="AU67" s="1267"/>
      <c r="AV67" s="1267"/>
      <c r="AW67" s="1267"/>
      <c r="AX67" s="1267"/>
      <c r="AY67" s="1267"/>
      <c r="AZ67" s="1267"/>
      <c r="BA67" s="1267"/>
      <c r="BB67" s="1267"/>
      <c r="BC67" s="1267"/>
      <c r="BD67" s="1267"/>
      <c r="BE67" s="1267"/>
      <c r="BF67" s="1267"/>
      <c r="BG67" s="1267"/>
      <c r="BH67" s="1267"/>
      <c r="BI67" s="1267"/>
      <c r="BJ67" s="1267"/>
      <c r="BK67" s="1267"/>
      <c r="BL67" s="1267"/>
      <c r="BM67" s="1267"/>
      <c r="BN67" s="1267"/>
      <c r="BO67" s="1267"/>
      <c r="BP67" s="1267"/>
      <c r="BQ67" s="1267"/>
      <c r="BR67" s="1267"/>
      <c r="BS67" s="1267"/>
      <c r="BT67" s="1267"/>
      <c r="BU67" s="1267"/>
      <c r="BV67" s="1267"/>
      <c r="BW67" s="1267"/>
      <c r="BX67" s="1267"/>
      <c r="BY67" s="1267"/>
      <c r="BZ67" s="1267"/>
      <c r="CA67" s="1267"/>
      <c r="CB67" s="1267"/>
      <c r="CC67" s="1267"/>
      <c r="CD67" s="1267"/>
      <c r="CE67" s="1267"/>
      <c r="CF67" s="1267"/>
      <c r="CG67" s="1267"/>
      <c r="CH67" s="1267"/>
      <c r="CI67" s="1267"/>
      <c r="CJ67" s="1267"/>
      <c r="CK67" s="1267"/>
      <c r="CL67" s="1267"/>
      <c r="CM67" s="1267"/>
      <c r="CN67" s="1267"/>
      <c r="CO67" s="1267"/>
      <c r="CP67" s="1267"/>
      <c r="CQ67" s="1267"/>
      <c r="CR67" s="1267"/>
      <c r="CS67" s="1267"/>
      <c r="CT67" s="1267"/>
      <c r="CU67" s="1267"/>
      <c r="CV67" s="1267"/>
      <c r="CW67" s="1267"/>
      <c r="CX67" s="1267"/>
      <c r="CY67" s="1267"/>
      <c r="CZ67" s="1267"/>
      <c r="DA67" s="1267"/>
      <c r="DB67" s="1267"/>
      <c r="DC67" s="1268"/>
    </row>
    <row r="68" spans="2:107" x14ac:dyDescent="0.15">
      <c r="B68" s="372"/>
      <c r="AN68" s="1266"/>
      <c r="AO68" s="1267"/>
      <c r="AP68" s="1267"/>
      <c r="AQ68" s="1267"/>
      <c r="AR68" s="1267"/>
      <c r="AS68" s="1267"/>
      <c r="AT68" s="1267"/>
      <c r="AU68" s="1267"/>
      <c r="AV68" s="1267"/>
      <c r="AW68" s="1267"/>
      <c r="AX68" s="1267"/>
      <c r="AY68" s="1267"/>
      <c r="AZ68" s="1267"/>
      <c r="BA68" s="1267"/>
      <c r="BB68" s="1267"/>
      <c r="BC68" s="1267"/>
      <c r="BD68" s="1267"/>
      <c r="BE68" s="1267"/>
      <c r="BF68" s="1267"/>
      <c r="BG68" s="1267"/>
      <c r="BH68" s="1267"/>
      <c r="BI68" s="1267"/>
      <c r="BJ68" s="1267"/>
      <c r="BK68" s="1267"/>
      <c r="BL68" s="1267"/>
      <c r="BM68" s="1267"/>
      <c r="BN68" s="1267"/>
      <c r="BO68" s="1267"/>
      <c r="BP68" s="1267"/>
      <c r="BQ68" s="1267"/>
      <c r="BR68" s="1267"/>
      <c r="BS68" s="1267"/>
      <c r="BT68" s="1267"/>
      <c r="BU68" s="1267"/>
      <c r="BV68" s="1267"/>
      <c r="BW68" s="1267"/>
      <c r="BX68" s="1267"/>
      <c r="BY68" s="1267"/>
      <c r="BZ68" s="1267"/>
      <c r="CA68" s="1267"/>
      <c r="CB68" s="1267"/>
      <c r="CC68" s="1267"/>
      <c r="CD68" s="1267"/>
      <c r="CE68" s="1267"/>
      <c r="CF68" s="1267"/>
      <c r="CG68" s="1267"/>
      <c r="CH68" s="1267"/>
      <c r="CI68" s="1267"/>
      <c r="CJ68" s="1267"/>
      <c r="CK68" s="1267"/>
      <c r="CL68" s="1267"/>
      <c r="CM68" s="1267"/>
      <c r="CN68" s="1267"/>
      <c r="CO68" s="1267"/>
      <c r="CP68" s="1267"/>
      <c r="CQ68" s="1267"/>
      <c r="CR68" s="1267"/>
      <c r="CS68" s="1267"/>
      <c r="CT68" s="1267"/>
      <c r="CU68" s="1267"/>
      <c r="CV68" s="1267"/>
      <c r="CW68" s="1267"/>
      <c r="CX68" s="1267"/>
      <c r="CY68" s="1267"/>
      <c r="CZ68" s="1267"/>
      <c r="DA68" s="1267"/>
      <c r="DB68" s="1267"/>
      <c r="DC68" s="1268"/>
    </row>
    <row r="69" spans="2:107" x14ac:dyDescent="0.15">
      <c r="B69" s="372"/>
      <c r="AN69" s="1269"/>
      <c r="AO69" s="1270"/>
      <c r="AP69" s="1270"/>
      <c r="AQ69" s="1270"/>
      <c r="AR69" s="1270"/>
      <c r="AS69" s="1270"/>
      <c r="AT69" s="1270"/>
      <c r="AU69" s="1270"/>
      <c r="AV69" s="1270"/>
      <c r="AW69" s="1270"/>
      <c r="AX69" s="1270"/>
      <c r="AY69" s="1270"/>
      <c r="AZ69" s="1270"/>
      <c r="BA69" s="1270"/>
      <c r="BB69" s="1270"/>
      <c r="BC69" s="1270"/>
      <c r="BD69" s="1270"/>
      <c r="BE69" s="1270"/>
      <c r="BF69" s="1270"/>
      <c r="BG69" s="1270"/>
      <c r="BH69" s="1270"/>
      <c r="BI69" s="1270"/>
      <c r="BJ69" s="1270"/>
      <c r="BK69" s="1270"/>
      <c r="BL69" s="1270"/>
      <c r="BM69" s="1270"/>
      <c r="BN69" s="1270"/>
      <c r="BO69" s="1270"/>
      <c r="BP69" s="1270"/>
      <c r="BQ69" s="1270"/>
      <c r="BR69" s="1270"/>
      <c r="BS69" s="1270"/>
      <c r="BT69" s="1270"/>
      <c r="BU69" s="1270"/>
      <c r="BV69" s="1270"/>
      <c r="BW69" s="1270"/>
      <c r="BX69" s="1270"/>
      <c r="BY69" s="1270"/>
      <c r="BZ69" s="1270"/>
      <c r="CA69" s="1270"/>
      <c r="CB69" s="1270"/>
      <c r="CC69" s="1270"/>
      <c r="CD69" s="1270"/>
      <c r="CE69" s="1270"/>
      <c r="CF69" s="1270"/>
      <c r="CG69" s="1270"/>
      <c r="CH69" s="1270"/>
      <c r="CI69" s="1270"/>
      <c r="CJ69" s="1270"/>
      <c r="CK69" s="1270"/>
      <c r="CL69" s="1270"/>
      <c r="CM69" s="1270"/>
      <c r="CN69" s="1270"/>
      <c r="CO69" s="1270"/>
      <c r="CP69" s="1270"/>
      <c r="CQ69" s="1270"/>
      <c r="CR69" s="1270"/>
      <c r="CS69" s="1270"/>
      <c r="CT69" s="1270"/>
      <c r="CU69" s="1270"/>
      <c r="CV69" s="1270"/>
      <c r="CW69" s="1270"/>
      <c r="CX69" s="1270"/>
      <c r="CY69" s="1270"/>
      <c r="CZ69" s="1270"/>
      <c r="DA69" s="1270"/>
      <c r="DB69" s="1270"/>
      <c r="DC69" s="127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586</v>
      </c>
    </row>
    <row r="72" spans="2:107" x14ac:dyDescent="0.15">
      <c r="B72" s="372"/>
      <c r="G72" s="1257"/>
      <c r="H72" s="1257"/>
      <c r="I72" s="1257"/>
      <c r="J72" s="1257"/>
      <c r="K72" s="382"/>
      <c r="L72" s="382"/>
      <c r="M72" s="383"/>
      <c r="N72" s="383"/>
      <c r="AN72" s="1260"/>
      <c r="AO72" s="1261"/>
      <c r="AP72" s="1261"/>
      <c r="AQ72" s="1261"/>
      <c r="AR72" s="1261"/>
      <c r="AS72" s="1261"/>
      <c r="AT72" s="1261"/>
      <c r="AU72" s="1261"/>
      <c r="AV72" s="1261"/>
      <c r="AW72" s="1261"/>
      <c r="AX72" s="1261"/>
      <c r="AY72" s="1261"/>
      <c r="AZ72" s="1261"/>
      <c r="BA72" s="1261"/>
      <c r="BB72" s="1261"/>
      <c r="BC72" s="1261"/>
      <c r="BD72" s="1261"/>
      <c r="BE72" s="1261"/>
      <c r="BF72" s="1261"/>
      <c r="BG72" s="1261"/>
      <c r="BH72" s="1261"/>
      <c r="BI72" s="1261"/>
      <c r="BJ72" s="1261"/>
      <c r="BK72" s="1261"/>
      <c r="BL72" s="1261"/>
      <c r="BM72" s="1261"/>
      <c r="BN72" s="1261"/>
      <c r="BO72" s="1262"/>
      <c r="BP72" s="1256" t="s">
        <v>550</v>
      </c>
      <c r="BQ72" s="1256"/>
      <c r="BR72" s="1256"/>
      <c r="BS72" s="1256"/>
      <c r="BT72" s="1256"/>
      <c r="BU72" s="1256"/>
      <c r="BV72" s="1256"/>
      <c r="BW72" s="1256"/>
      <c r="BX72" s="1256" t="s">
        <v>551</v>
      </c>
      <c r="BY72" s="1256"/>
      <c r="BZ72" s="1256"/>
      <c r="CA72" s="1256"/>
      <c r="CB72" s="1256"/>
      <c r="CC72" s="1256"/>
      <c r="CD72" s="1256"/>
      <c r="CE72" s="1256"/>
      <c r="CF72" s="1256" t="s">
        <v>552</v>
      </c>
      <c r="CG72" s="1256"/>
      <c r="CH72" s="1256"/>
      <c r="CI72" s="1256"/>
      <c r="CJ72" s="1256"/>
      <c r="CK72" s="1256"/>
      <c r="CL72" s="1256"/>
      <c r="CM72" s="1256"/>
      <c r="CN72" s="1256" t="s">
        <v>553</v>
      </c>
      <c r="CO72" s="1256"/>
      <c r="CP72" s="1256"/>
      <c r="CQ72" s="1256"/>
      <c r="CR72" s="1256"/>
      <c r="CS72" s="1256"/>
      <c r="CT72" s="1256"/>
      <c r="CU72" s="1256"/>
      <c r="CV72" s="1256" t="s">
        <v>554</v>
      </c>
      <c r="CW72" s="1256"/>
      <c r="CX72" s="1256"/>
      <c r="CY72" s="1256"/>
      <c r="CZ72" s="1256"/>
      <c r="DA72" s="1256"/>
      <c r="DB72" s="1256"/>
      <c r="DC72" s="1256"/>
    </row>
    <row r="73" spans="2:107" x14ac:dyDescent="0.15">
      <c r="B73" s="372"/>
      <c r="G73" s="1259"/>
      <c r="H73" s="1259"/>
      <c r="I73" s="1259"/>
      <c r="J73" s="1259"/>
      <c r="K73" s="1255"/>
      <c r="L73" s="1255"/>
      <c r="M73" s="1255"/>
      <c r="N73" s="1255"/>
      <c r="AM73" s="381"/>
      <c r="AN73" s="1254" t="s">
        <v>587</v>
      </c>
      <c r="AO73" s="1254"/>
      <c r="AP73" s="1254"/>
      <c r="AQ73" s="1254"/>
      <c r="AR73" s="1254"/>
      <c r="AS73" s="1254"/>
      <c r="AT73" s="1254"/>
      <c r="AU73" s="1254"/>
      <c r="AV73" s="1254"/>
      <c r="AW73" s="1254"/>
      <c r="AX73" s="1254"/>
      <c r="AY73" s="1254"/>
      <c r="AZ73" s="1254"/>
      <c r="BA73" s="1254"/>
      <c r="BB73" s="1254" t="s">
        <v>588</v>
      </c>
      <c r="BC73" s="1254"/>
      <c r="BD73" s="1254"/>
      <c r="BE73" s="1254"/>
      <c r="BF73" s="1254"/>
      <c r="BG73" s="1254"/>
      <c r="BH73" s="1254"/>
      <c r="BI73" s="1254"/>
      <c r="BJ73" s="1254"/>
      <c r="BK73" s="1254"/>
      <c r="BL73" s="1254"/>
      <c r="BM73" s="1254"/>
      <c r="BN73" s="1254"/>
      <c r="BO73" s="1254"/>
      <c r="BP73" s="1251">
        <v>30.3</v>
      </c>
      <c r="BQ73" s="1251"/>
      <c r="BR73" s="1251"/>
      <c r="BS73" s="1251"/>
      <c r="BT73" s="1251"/>
      <c r="BU73" s="1251"/>
      <c r="BV73" s="1251"/>
      <c r="BW73" s="1251"/>
      <c r="BX73" s="1251">
        <v>31.6</v>
      </c>
      <c r="BY73" s="1251"/>
      <c r="BZ73" s="1251"/>
      <c r="CA73" s="1251"/>
      <c r="CB73" s="1251"/>
      <c r="CC73" s="1251"/>
      <c r="CD73" s="1251"/>
      <c r="CE73" s="1251"/>
      <c r="CF73" s="1251">
        <v>28.7</v>
      </c>
      <c r="CG73" s="1251"/>
      <c r="CH73" s="1251"/>
      <c r="CI73" s="1251"/>
      <c r="CJ73" s="1251"/>
      <c r="CK73" s="1251"/>
      <c r="CL73" s="1251"/>
      <c r="CM73" s="1251"/>
      <c r="CN73" s="1251">
        <v>29.7</v>
      </c>
      <c r="CO73" s="1251"/>
      <c r="CP73" s="1251"/>
      <c r="CQ73" s="1251"/>
      <c r="CR73" s="1251"/>
      <c r="CS73" s="1251"/>
      <c r="CT73" s="1251"/>
      <c r="CU73" s="1251"/>
      <c r="CV73" s="1251">
        <v>15.9</v>
      </c>
      <c r="CW73" s="1251"/>
      <c r="CX73" s="1251"/>
      <c r="CY73" s="1251"/>
      <c r="CZ73" s="1251"/>
      <c r="DA73" s="1251"/>
      <c r="DB73" s="1251"/>
      <c r="DC73" s="1251"/>
    </row>
    <row r="74" spans="2:107" x14ac:dyDescent="0.15">
      <c r="B74" s="372"/>
      <c r="G74" s="1259"/>
      <c r="H74" s="1259"/>
      <c r="I74" s="1259"/>
      <c r="J74" s="1259"/>
      <c r="K74" s="1255"/>
      <c r="L74" s="1255"/>
      <c r="M74" s="1255"/>
      <c r="N74" s="1255"/>
      <c r="AM74" s="381"/>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1"/>
      <c r="BQ74" s="1251"/>
      <c r="BR74" s="1251"/>
      <c r="BS74" s="1251"/>
      <c r="BT74" s="1251"/>
      <c r="BU74" s="1251"/>
      <c r="BV74" s="1251"/>
      <c r="BW74" s="1251"/>
      <c r="BX74" s="1251"/>
      <c r="BY74" s="1251"/>
      <c r="BZ74" s="1251"/>
      <c r="CA74" s="1251"/>
      <c r="CB74" s="1251"/>
      <c r="CC74" s="1251"/>
      <c r="CD74" s="1251"/>
      <c r="CE74" s="1251"/>
      <c r="CF74" s="1251"/>
      <c r="CG74" s="1251"/>
      <c r="CH74" s="1251"/>
      <c r="CI74" s="1251"/>
      <c r="CJ74" s="1251"/>
      <c r="CK74" s="1251"/>
      <c r="CL74" s="1251"/>
      <c r="CM74" s="1251"/>
      <c r="CN74" s="1251"/>
      <c r="CO74" s="1251"/>
      <c r="CP74" s="1251"/>
      <c r="CQ74" s="1251"/>
      <c r="CR74" s="1251"/>
      <c r="CS74" s="1251"/>
      <c r="CT74" s="1251"/>
      <c r="CU74" s="1251"/>
      <c r="CV74" s="1251"/>
      <c r="CW74" s="1251"/>
      <c r="CX74" s="1251"/>
      <c r="CY74" s="1251"/>
      <c r="CZ74" s="1251"/>
      <c r="DA74" s="1251"/>
      <c r="DB74" s="1251"/>
      <c r="DC74" s="1251"/>
    </row>
    <row r="75" spans="2:107" x14ac:dyDescent="0.15">
      <c r="B75" s="372"/>
      <c r="G75" s="1259"/>
      <c r="H75" s="1259"/>
      <c r="I75" s="1257"/>
      <c r="J75" s="1257"/>
      <c r="K75" s="1258"/>
      <c r="L75" s="1258"/>
      <c r="M75" s="1258"/>
      <c r="N75" s="1258"/>
      <c r="AM75" s="381"/>
      <c r="AN75" s="1254"/>
      <c r="AO75" s="1254"/>
      <c r="AP75" s="1254"/>
      <c r="AQ75" s="1254"/>
      <c r="AR75" s="1254"/>
      <c r="AS75" s="1254"/>
      <c r="AT75" s="1254"/>
      <c r="AU75" s="1254"/>
      <c r="AV75" s="1254"/>
      <c r="AW75" s="1254"/>
      <c r="AX75" s="1254"/>
      <c r="AY75" s="1254"/>
      <c r="AZ75" s="1254"/>
      <c r="BA75" s="1254"/>
      <c r="BB75" s="1254" t="s">
        <v>592</v>
      </c>
      <c r="BC75" s="1254"/>
      <c r="BD75" s="1254"/>
      <c r="BE75" s="1254"/>
      <c r="BF75" s="1254"/>
      <c r="BG75" s="1254"/>
      <c r="BH75" s="1254"/>
      <c r="BI75" s="1254"/>
      <c r="BJ75" s="1254"/>
      <c r="BK75" s="1254"/>
      <c r="BL75" s="1254"/>
      <c r="BM75" s="1254"/>
      <c r="BN75" s="1254"/>
      <c r="BO75" s="1254"/>
      <c r="BP75" s="1251">
        <v>6</v>
      </c>
      <c r="BQ75" s="1251"/>
      <c r="BR75" s="1251"/>
      <c r="BS75" s="1251"/>
      <c r="BT75" s="1251"/>
      <c r="BU75" s="1251"/>
      <c r="BV75" s="1251"/>
      <c r="BW75" s="1251"/>
      <c r="BX75" s="1251">
        <v>5</v>
      </c>
      <c r="BY75" s="1251"/>
      <c r="BZ75" s="1251"/>
      <c r="CA75" s="1251"/>
      <c r="CB75" s="1251"/>
      <c r="CC75" s="1251"/>
      <c r="CD75" s="1251"/>
      <c r="CE75" s="1251"/>
      <c r="CF75" s="1251">
        <v>4.9000000000000004</v>
      </c>
      <c r="CG75" s="1251"/>
      <c r="CH75" s="1251"/>
      <c r="CI75" s="1251"/>
      <c r="CJ75" s="1251"/>
      <c r="CK75" s="1251"/>
      <c r="CL75" s="1251"/>
      <c r="CM75" s="1251"/>
      <c r="CN75" s="1251">
        <v>4.8</v>
      </c>
      <c r="CO75" s="1251"/>
      <c r="CP75" s="1251"/>
      <c r="CQ75" s="1251"/>
      <c r="CR75" s="1251"/>
      <c r="CS75" s="1251"/>
      <c r="CT75" s="1251"/>
      <c r="CU75" s="1251"/>
      <c r="CV75" s="1251">
        <v>5.3</v>
      </c>
      <c r="CW75" s="1251"/>
      <c r="CX75" s="1251"/>
      <c r="CY75" s="1251"/>
      <c r="CZ75" s="1251"/>
      <c r="DA75" s="1251"/>
      <c r="DB75" s="1251"/>
      <c r="DC75" s="1251"/>
    </row>
    <row r="76" spans="2:107" x14ac:dyDescent="0.15">
      <c r="B76" s="372"/>
      <c r="G76" s="1259"/>
      <c r="H76" s="1259"/>
      <c r="I76" s="1257"/>
      <c r="J76" s="1257"/>
      <c r="K76" s="1258"/>
      <c r="L76" s="1258"/>
      <c r="M76" s="1258"/>
      <c r="N76" s="1258"/>
      <c r="AM76" s="381"/>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1"/>
      <c r="BQ76" s="1251"/>
      <c r="BR76" s="1251"/>
      <c r="BS76" s="1251"/>
      <c r="BT76" s="1251"/>
      <c r="BU76" s="1251"/>
      <c r="BV76" s="1251"/>
      <c r="BW76" s="1251"/>
      <c r="BX76" s="1251"/>
      <c r="BY76" s="1251"/>
      <c r="BZ76" s="1251"/>
      <c r="CA76" s="1251"/>
      <c r="CB76" s="1251"/>
      <c r="CC76" s="1251"/>
      <c r="CD76" s="1251"/>
      <c r="CE76" s="1251"/>
      <c r="CF76" s="1251"/>
      <c r="CG76" s="1251"/>
      <c r="CH76" s="1251"/>
      <c r="CI76" s="1251"/>
      <c r="CJ76" s="1251"/>
      <c r="CK76" s="1251"/>
      <c r="CL76" s="1251"/>
      <c r="CM76" s="1251"/>
      <c r="CN76" s="1251"/>
      <c r="CO76" s="1251"/>
      <c r="CP76" s="1251"/>
      <c r="CQ76" s="1251"/>
      <c r="CR76" s="1251"/>
      <c r="CS76" s="1251"/>
      <c r="CT76" s="1251"/>
      <c r="CU76" s="1251"/>
      <c r="CV76" s="1251"/>
      <c r="CW76" s="1251"/>
      <c r="CX76" s="1251"/>
      <c r="CY76" s="1251"/>
      <c r="CZ76" s="1251"/>
      <c r="DA76" s="1251"/>
      <c r="DB76" s="1251"/>
      <c r="DC76" s="1251"/>
    </row>
    <row r="77" spans="2:107" x14ac:dyDescent="0.15">
      <c r="B77" s="372"/>
      <c r="G77" s="1257"/>
      <c r="H77" s="1257"/>
      <c r="I77" s="1257"/>
      <c r="J77" s="1257"/>
      <c r="K77" s="1255"/>
      <c r="L77" s="1255"/>
      <c r="M77" s="1255"/>
      <c r="N77" s="1255"/>
      <c r="AN77" s="1256" t="s">
        <v>590</v>
      </c>
      <c r="AO77" s="1256"/>
      <c r="AP77" s="1256"/>
      <c r="AQ77" s="1256"/>
      <c r="AR77" s="1256"/>
      <c r="AS77" s="1256"/>
      <c r="AT77" s="1256"/>
      <c r="AU77" s="1256"/>
      <c r="AV77" s="1256"/>
      <c r="AW77" s="1256"/>
      <c r="AX77" s="1256"/>
      <c r="AY77" s="1256"/>
      <c r="AZ77" s="1256"/>
      <c r="BA77" s="1256"/>
      <c r="BB77" s="1254" t="s">
        <v>588</v>
      </c>
      <c r="BC77" s="1254"/>
      <c r="BD77" s="1254"/>
      <c r="BE77" s="1254"/>
      <c r="BF77" s="1254"/>
      <c r="BG77" s="1254"/>
      <c r="BH77" s="1254"/>
      <c r="BI77" s="1254"/>
      <c r="BJ77" s="1254"/>
      <c r="BK77" s="1254"/>
      <c r="BL77" s="1254"/>
      <c r="BM77" s="1254"/>
      <c r="BN77" s="1254"/>
      <c r="BO77" s="1254"/>
      <c r="BP77" s="1251">
        <v>0</v>
      </c>
      <c r="BQ77" s="1251"/>
      <c r="BR77" s="1251"/>
      <c r="BS77" s="1251"/>
      <c r="BT77" s="1251"/>
      <c r="BU77" s="1251"/>
      <c r="BV77" s="1251"/>
      <c r="BW77" s="1251"/>
      <c r="BX77" s="1251">
        <v>0</v>
      </c>
      <c r="BY77" s="1251"/>
      <c r="BZ77" s="1251"/>
      <c r="CA77" s="1251"/>
      <c r="CB77" s="1251"/>
      <c r="CC77" s="1251"/>
      <c r="CD77" s="1251"/>
      <c r="CE77" s="1251"/>
      <c r="CF77" s="1251">
        <v>0</v>
      </c>
      <c r="CG77" s="1251"/>
      <c r="CH77" s="1251"/>
      <c r="CI77" s="1251"/>
      <c r="CJ77" s="1251"/>
      <c r="CK77" s="1251"/>
      <c r="CL77" s="1251"/>
      <c r="CM77" s="1251"/>
      <c r="CN77" s="1251">
        <v>0</v>
      </c>
      <c r="CO77" s="1251"/>
      <c r="CP77" s="1251"/>
      <c r="CQ77" s="1251"/>
      <c r="CR77" s="1251"/>
      <c r="CS77" s="1251"/>
      <c r="CT77" s="1251"/>
      <c r="CU77" s="1251"/>
      <c r="CV77" s="1251">
        <v>0</v>
      </c>
      <c r="CW77" s="1251"/>
      <c r="CX77" s="1251"/>
      <c r="CY77" s="1251"/>
      <c r="CZ77" s="1251"/>
      <c r="DA77" s="1251"/>
      <c r="DB77" s="1251"/>
      <c r="DC77" s="1251"/>
    </row>
    <row r="78" spans="2:107" x14ac:dyDescent="0.15">
      <c r="B78" s="372"/>
      <c r="G78" s="1257"/>
      <c r="H78" s="1257"/>
      <c r="I78" s="1257"/>
      <c r="J78" s="1257"/>
      <c r="K78" s="1255"/>
      <c r="L78" s="1255"/>
      <c r="M78" s="1255"/>
      <c r="N78" s="1255"/>
      <c r="AN78" s="1256"/>
      <c r="AO78" s="1256"/>
      <c r="AP78" s="1256"/>
      <c r="AQ78" s="1256"/>
      <c r="AR78" s="1256"/>
      <c r="AS78" s="1256"/>
      <c r="AT78" s="1256"/>
      <c r="AU78" s="1256"/>
      <c r="AV78" s="1256"/>
      <c r="AW78" s="1256"/>
      <c r="AX78" s="1256"/>
      <c r="AY78" s="1256"/>
      <c r="AZ78" s="1256"/>
      <c r="BA78" s="1256"/>
      <c r="BB78" s="1254"/>
      <c r="BC78" s="1254"/>
      <c r="BD78" s="1254"/>
      <c r="BE78" s="1254"/>
      <c r="BF78" s="1254"/>
      <c r="BG78" s="1254"/>
      <c r="BH78" s="1254"/>
      <c r="BI78" s="1254"/>
      <c r="BJ78" s="1254"/>
      <c r="BK78" s="1254"/>
      <c r="BL78" s="1254"/>
      <c r="BM78" s="1254"/>
      <c r="BN78" s="1254"/>
      <c r="BO78" s="1254"/>
      <c r="BP78" s="1251"/>
      <c r="BQ78" s="1251"/>
      <c r="BR78" s="1251"/>
      <c r="BS78" s="1251"/>
      <c r="BT78" s="1251"/>
      <c r="BU78" s="1251"/>
      <c r="BV78" s="1251"/>
      <c r="BW78" s="1251"/>
      <c r="BX78" s="1251"/>
      <c r="BY78" s="1251"/>
      <c r="BZ78" s="1251"/>
      <c r="CA78" s="1251"/>
      <c r="CB78" s="1251"/>
      <c r="CC78" s="1251"/>
      <c r="CD78" s="1251"/>
      <c r="CE78" s="1251"/>
      <c r="CF78" s="1251"/>
      <c r="CG78" s="1251"/>
      <c r="CH78" s="1251"/>
      <c r="CI78" s="1251"/>
      <c r="CJ78" s="1251"/>
      <c r="CK78" s="1251"/>
      <c r="CL78" s="1251"/>
      <c r="CM78" s="1251"/>
      <c r="CN78" s="1251"/>
      <c r="CO78" s="1251"/>
      <c r="CP78" s="1251"/>
      <c r="CQ78" s="1251"/>
      <c r="CR78" s="1251"/>
      <c r="CS78" s="1251"/>
      <c r="CT78" s="1251"/>
      <c r="CU78" s="1251"/>
      <c r="CV78" s="1251"/>
      <c r="CW78" s="1251"/>
      <c r="CX78" s="1251"/>
      <c r="CY78" s="1251"/>
      <c r="CZ78" s="1251"/>
      <c r="DA78" s="1251"/>
      <c r="DB78" s="1251"/>
      <c r="DC78" s="1251"/>
    </row>
    <row r="79" spans="2:107" x14ac:dyDescent="0.15">
      <c r="B79" s="372"/>
      <c r="G79" s="1257"/>
      <c r="H79" s="1257"/>
      <c r="I79" s="1252"/>
      <c r="J79" s="1252"/>
      <c r="K79" s="1253"/>
      <c r="L79" s="1253"/>
      <c r="M79" s="1253"/>
      <c r="N79" s="1253"/>
      <c r="AN79" s="1256"/>
      <c r="AO79" s="1256"/>
      <c r="AP79" s="1256"/>
      <c r="AQ79" s="1256"/>
      <c r="AR79" s="1256"/>
      <c r="AS79" s="1256"/>
      <c r="AT79" s="1256"/>
      <c r="AU79" s="1256"/>
      <c r="AV79" s="1256"/>
      <c r="AW79" s="1256"/>
      <c r="AX79" s="1256"/>
      <c r="AY79" s="1256"/>
      <c r="AZ79" s="1256"/>
      <c r="BA79" s="1256"/>
      <c r="BB79" s="1254" t="s">
        <v>592</v>
      </c>
      <c r="BC79" s="1254"/>
      <c r="BD79" s="1254"/>
      <c r="BE79" s="1254"/>
      <c r="BF79" s="1254"/>
      <c r="BG79" s="1254"/>
      <c r="BH79" s="1254"/>
      <c r="BI79" s="1254"/>
      <c r="BJ79" s="1254"/>
      <c r="BK79" s="1254"/>
      <c r="BL79" s="1254"/>
      <c r="BM79" s="1254"/>
      <c r="BN79" s="1254"/>
      <c r="BO79" s="1254"/>
      <c r="BP79" s="1251">
        <v>8.6</v>
      </c>
      <c r="BQ79" s="1251"/>
      <c r="BR79" s="1251"/>
      <c r="BS79" s="1251"/>
      <c r="BT79" s="1251"/>
      <c r="BU79" s="1251"/>
      <c r="BV79" s="1251"/>
      <c r="BW79" s="1251"/>
      <c r="BX79" s="1251">
        <v>8.6</v>
      </c>
      <c r="BY79" s="1251"/>
      <c r="BZ79" s="1251"/>
      <c r="CA79" s="1251"/>
      <c r="CB79" s="1251"/>
      <c r="CC79" s="1251"/>
      <c r="CD79" s="1251"/>
      <c r="CE79" s="1251"/>
      <c r="CF79" s="1251">
        <v>8.9</v>
      </c>
      <c r="CG79" s="1251"/>
      <c r="CH79" s="1251"/>
      <c r="CI79" s="1251"/>
      <c r="CJ79" s="1251"/>
      <c r="CK79" s="1251"/>
      <c r="CL79" s="1251"/>
      <c r="CM79" s="1251"/>
      <c r="CN79" s="1251">
        <v>8.3000000000000007</v>
      </c>
      <c r="CO79" s="1251"/>
      <c r="CP79" s="1251"/>
      <c r="CQ79" s="1251"/>
      <c r="CR79" s="1251"/>
      <c r="CS79" s="1251"/>
      <c r="CT79" s="1251"/>
      <c r="CU79" s="1251"/>
      <c r="CV79" s="1251">
        <v>8.1</v>
      </c>
      <c r="CW79" s="1251"/>
      <c r="CX79" s="1251"/>
      <c r="CY79" s="1251"/>
      <c r="CZ79" s="1251"/>
      <c r="DA79" s="1251"/>
      <c r="DB79" s="1251"/>
      <c r="DC79" s="1251"/>
    </row>
    <row r="80" spans="2:107" x14ac:dyDescent="0.15">
      <c r="B80" s="372"/>
      <c r="G80" s="1257"/>
      <c r="H80" s="1257"/>
      <c r="I80" s="1252"/>
      <c r="J80" s="1252"/>
      <c r="K80" s="1253"/>
      <c r="L80" s="1253"/>
      <c r="M80" s="1253"/>
      <c r="N80" s="1253"/>
      <c r="AN80" s="1256"/>
      <c r="AO80" s="1256"/>
      <c r="AP80" s="1256"/>
      <c r="AQ80" s="1256"/>
      <c r="AR80" s="1256"/>
      <c r="AS80" s="1256"/>
      <c r="AT80" s="1256"/>
      <c r="AU80" s="1256"/>
      <c r="AV80" s="1256"/>
      <c r="AW80" s="1256"/>
      <c r="AX80" s="1256"/>
      <c r="AY80" s="1256"/>
      <c r="AZ80" s="1256"/>
      <c r="BA80" s="1256"/>
      <c r="BB80" s="1254"/>
      <c r="BC80" s="1254"/>
      <c r="BD80" s="1254"/>
      <c r="BE80" s="1254"/>
      <c r="BF80" s="1254"/>
      <c r="BG80" s="1254"/>
      <c r="BH80" s="1254"/>
      <c r="BI80" s="1254"/>
      <c r="BJ80" s="1254"/>
      <c r="BK80" s="1254"/>
      <c r="BL80" s="1254"/>
      <c r="BM80" s="1254"/>
      <c r="BN80" s="1254"/>
      <c r="BO80" s="1254"/>
      <c r="BP80" s="1251"/>
      <c r="BQ80" s="1251"/>
      <c r="BR80" s="1251"/>
      <c r="BS80" s="1251"/>
      <c r="BT80" s="1251"/>
      <c r="BU80" s="1251"/>
      <c r="BV80" s="1251"/>
      <c r="BW80" s="1251"/>
      <c r="BX80" s="1251"/>
      <c r="BY80" s="1251"/>
      <c r="BZ80" s="1251"/>
      <c r="CA80" s="1251"/>
      <c r="CB80" s="1251"/>
      <c r="CC80" s="1251"/>
      <c r="CD80" s="1251"/>
      <c r="CE80" s="1251"/>
      <c r="CF80" s="1251"/>
      <c r="CG80" s="1251"/>
      <c r="CH80" s="1251"/>
      <c r="CI80" s="1251"/>
      <c r="CJ80" s="1251"/>
      <c r="CK80" s="1251"/>
      <c r="CL80" s="1251"/>
      <c r="CM80" s="1251"/>
      <c r="CN80" s="1251"/>
      <c r="CO80" s="1251"/>
      <c r="CP80" s="1251"/>
      <c r="CQ80" s="1251"/>
      <c r="CR80" s="1251"/>
      <c r="CS80" s="1251"/>
      <c r="CT80" s="1251"/>
      <c r="CU80" s="1251"/>
      <c r="CV80" s="1251"/>
      <c r="CW80" s="1251"/>
      <c r="CX80" s="1251"/>
      <c r="CY80" s="1251"/>
      <c r="CZ80" s="1251"/>
      <c r="DA80" s="1251"/>
      <c r="DB80" s="1251"/>
      <c r="DC80" s="1251"/>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j/0z1ae8pagXAsn5I7y/ACdnRTP/OpykPl5lr++mtGaHMTRObgTZbVm6ysR1LtYP+ebHaOiH1f05MZKFTLSbUg==" saltValue="t9VSKsambQ7AuOU4wn9jm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O104" zoomScale="70" zoomScaleNormal="70" zoomScaleSheetLayoutView="70" workbookViewId="0">
      <selection activeCell="AF110" sqref="AF110"/>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497</v>
      </c>
    </row>
  </sheetData>
  <sheetProtection algorithmName="SHA-512" hashValue="CWr+SW69mbGr28nW/iPSCsz9b7yCUHPqOb6AXeITomLmwNiIFjyYL1XO7BALkXTYghq+1SqZQDZw2bsjI/GH3A==" saltValue="ysBAWovsYus9iOZjalD0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abSelected="1" topLeftCell="A94" zoomScale="70" zoomScaleNormal="70" zoomScaleSheetLayoutView="55" workbookViewId="0">
      <selection activeCell="BJ113" sqref="BJ113"/>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497</v>
      </c>
    </row>
  </sheetData>
  <sheetProtection algorithmName="SHA-512" hashValue="2JYcZesZGWX2ah2zMNa21GZxDTTO4MZbKxpftWCwM8FSGyIQD7RvBHjcXZ30Fs8PsFdzlsMsnMC4nflLKlEZ1g==" saltValue="WgxdOuBnUJmTTviCnfPj6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53</v>
      </c>
      <c r="E2" s="145"/>
      <c r="F2" s="146" t="s">
        <v>547</v>
      </c>
      <c r="G2" s="147"/>
      <c r="H2" s="148"/>
    </row>
    <row r="3" spans="1:8" x14ac:dyDescent="0.15">
      <c r="A3" s="144" t="s">
        <v>540</v>
      </c>
      <c r="B3" s="149"/>
      <c r="C3" s="150"/>
      <c r="D3" s="151">
        <v>162183</v>
      </c>
      <c r="E3" s="152"/>
      <c r="F3" s="153">
        <v>167497</v>
      </c>
      <c r="G3" s="154"/>
      <c r="H3" s="155"/>
    </row>
    <row r="4" spans="1:8" x14ac:dyDescent="0.15">
      <c r="A4" s="156"/>
      <c r="B4" s="157"/>
      <c r="C4" s="158"/>
      <c r="D4" s="159">
        <v>43480</v>
      </c>
      <c r="E4" s="160"/>
      <c r="F4" s="161">
        <v>82571</v>
      </c>
      <c r="G4" s="162"/>
      <c r="H4" s="163"/>
    </row>
    <row r="5" spans="1:8" x14ac:dyDescent="0.15">
      <c r="A5" s="144" t="s">
        <v>542</v>
      </c>
      <c r="B5" s="149"/>
      <c r="C5" s="150"/>
      <c r="D5" s="151">
        <v>87263</v>
      </c>
      <c r="E5" s="152"/>
      <c r="F5" s="153">
        <v>190274</v>
      </c>
      <c r="G5" s="154"/>
      <c r="H5" s="155"/>
    </row>
    <row r="6" spans="1:8" x14ac:dyDescent="0.15">
      <c r="A6" s="156"/>
      <c r="B6" s="157"/>
      <c r="C6" s="158"/>
      <c r="D6" s="159">
        <v>33990</v>
      </c>
      <c r="E6" s="160"/>
      <c r="F6" s="161">
        <v>88584</v>
      </c>
      <c r="G6" s="162"/>
      <c r="H6" s="163"/>
    </row>
    <row r="7" spans="1:8" x14ac:dyDescent="0.15">
      <c r="A7" s="144" t="s">
        <v>543</v>
      </c>
      <c r="B7" s="149"/>
      <c r="C7" s="150"/>
      <c r="D7" s="151">
        <v>154755</v>
      </c>
      <c r="E7" s="152"/>
      <c r="F7" s="153">
        <v>200194</v>
      </c>
      <c r="G7" s="154"/>
      <c r="H7" s="155"/>
    </row>
    <row r="8" spans="1:8" x14ac:dyDescent="0.15">
      <c r="A8" s="156"/>
      <c r="B8" s="157"/>
      <c r="C8" s="158"/>
      <c r="D8" s="159">
        <v>76217</v>
      </c>
      <c r="E8" s="160"/>
      <c r="F8" s="161">
        <v>106422</v>
      </c>
      <c r="G8" s="162"/>
      <c r="H8" s="163"/>
    </row>
    <row r="9" spans="1:8" x14ac:dyDescent="0.15">
      <c r="A9" s="144" t="s">
        <v>544</v>
      </c>
      <c r="B9" s="149"/>
      <c r="C9" s="150"/>
      <c r="D9" s="151">
        <v>90405</v>
      </c>
      <c r="E9" s="152"/>
      <c r="F9" s="153">
        <v>138402</v>
      </c>
      <c r="G9" s="154"/>
      <c r="H9" s="155"/>
    </row>
    <row r="10" spans="1:8" x14ac:dyDescent="0.15">
      <c r="A10" s="156"/>
      <c r="B10" s="157"/>
      <c r="C10" s="158"/>
      <c r="D10" s="159">
        <v>38771</v>
      </c>
      <c r="E10" s="160"/>
      <c r="F10" s="161">
        <v>70652</v>
      </c>
      <c r="G10" s="162"/>
      <c r="H10" s="163"/>
    </row>
    <row r="11" spans="1:8" x14ac:dyDescent="0.15">
      <c r="A11" s="144" t="s">
        <v>545</v>
      </c>
      <c r="B11" s="149"/>
      <c r="C11" s="150"/>
      <c r="D11" s="151">
        <v>86884</v>
      </c>
      <c r="E11" s="152"/>
      <c r="F11" s="153">
        <v>146367</v>
      </c>
      <c r="G11" s="154"/>
      <c r="H11" s="155"/>
    </row>
    <row r="12" spans="1:8" x14ac:dyDescent="0.15">
      <c r="A12" s="156"/>
      <c r="B12" s="157"/>
      <c r="C12" s="164"/>
      <c r="D12" s="159">
        <v>52449</v>
      </c>
      <c r="E12" s="160"/>
      <c r="F12" s="161">
        <v>79441</v>
      </c>
      <c r="G12" s="162"/>
      <c r="H12" s="163"/>
    </row>
    <row r="13" spans="1:8" x14ac:dyDescent="0.15">
      <c r="A13" s="144"/>
      <c r="B13" s="149"/>
      <c r="C13" s="165"/>
      <c r="D13" s="166">
        <v>116298</v>
      </c>
      <c r="E13" s="167"/>
      <c r="F13" s="168">
        <v>168547</v>
      </c>
      <c r="G13" s="169"/>
      <c r="H13" s="155"/>
    </row>
    <row r="14" spans="1:8" x14ac:dyDescent="0.15">
      <c r="A14" s="156"/>
      <c r="B14" s="157"/>
      <c r="C14" s="158"/>
      <c r="D14" s="159">
        <v>48981</v>
      </c>
      <c r="E14" s="160"/>
      <c r="F14" s="161">
        <v>85534</v>
      </c>
      <c r="G14" s="162"/>
      <c r="H14" s="163"/>
    </row>
    <row r="17" spans="1:11" x14ac:dyDescent="0.15">
      <c r="A17" s="140" t="s">
        <v>54</v>
      </c>
    </row>
    <row r="18" spans="1:11" x14ac:dyDescent="0.15">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15">
      <c r="A19" s="170" t="s">
        <v>55</v>
      </c>
      <c r="B19" s="170">
        <f>ROUND(VALUE(SUBSTITUTE(実質収支比率等に係る経年分析!F$48,"▲","-")),2)</f>
        <v>2.2200000000000002</v>
      </c>
      <c r="C19" s="170">
        <f>ROUND(VALUE(SUBSTITUTE(実質収支比率等に係る経年分析!G$48,"▲","-")),2)</f>
        <v>4.75</v>
      </c>
      <c r="D19" s="170">
        <f>ROUND(VALUE(SUBSTITUTE(実質収支比率等に係る経年分析!H$48,"▲","-")),2)</f>
        <v>4.93</v>
      </c>
      <c r="E19" s="170">
        <f>ROUND(VALUE(SUBSTITUTE(実質収支比率等に係る経年分析!I$48,"▲","-")),2)</f>
        <v>5.16</v>
      </c>
      <c r="F19" s="170">
        <f>ROUND(VALUE(SUBSTITUTE(実質収支比率等に係る経年分析!J$48,"▲","-")),2)</f>
        <v>7.77</v>
      </c>
    </row>
    <row r="20" spans="1:11" x14ac:dyDescent="0.15">
      <c r="A20" s="170" t="s">
        <v>56</v>
      </c>
      <c r="B20" s="170">
        <f>ROUND(VALUE(SUBSTITUTE(実質収支比率等に係る経年分析!F$47,"▲","-")),2)</f>
        <v>21.51</v>
      </c>
      <c r="C20" s="170">
        <f>ROUND(VALUE(SUBSTITUTE(実質収支比率等に係る経年分析!G$47,"▲","-")),2)</f>
        <v>16.91</v>
      </c>
      <c r="D20" s="170">
        <f>ROUND(VALUE(SUBSTITUTE(実質収支比率等に係る経年分析!H$47,"▲","-")),2)</f>
        <v>14.83</v>
      </c>
      <c r="E20" s="170">
        <f>ROUND(VALUE(SUBSTITUTE(実質収支比率等に係る経年分析!I$47,"▲","-")),2)</f>
        <v>18.39</v>
      </c>
      <c r="F20" s="170">
        <f>ROUND(VALUE(SUBSTITUTE(実質収支比率等に係る経年分析!J$47,"▲","-")),2)</f>
        <v>22.48</v>
      </c>
    </row>
    <row r="21" spans="1:11" x14ac:dyDescent="0.15">
      <c r="A21" s="170" t="s">
        <v>57</v>
      </c>
      <c r="B21" s="170">
        <f>IF(ISNUMBER(VALUE(SUBSTITUTE(実質収支比率等に係る経年分析!F$49,"▲","-"))),ROUND(VALUE(SUBSTITUTE(実質収支比率等に係る経年分析!F$49,"▲","-")),2),NA())</f>
        <v>-5.79</v>
      </c>
      <c r="C21" s="170">
        <f>IF(ISNUMBER(VALUE(SUBSTITUTE(実質収支比率等に係る経年分析!G$49,"▲","-"))),ROUND(VALUE(SUBSTITUTE(実質収支比率等に係る経年分析!G$49,"▲","-")),2),NA())</f>
        <v>-2.19</v>
      </c>
      <c r="D21" s="170">
        <f>IF(ISNUMBER(VALUE(SUBSTITUTE(実質収支比率等に係る経年分析!H$49,"▲","-"))),ROUND(VALUE(SUBSTITUTE(実質収支比率等に係る経年分析!H$49,"▲","-")),2),NA())</f>
        <v>-0.94</v>
      </c>
      <c r="E21" s="170">
        <f>IF(ISNUMBER(VALUE(SUBSTITUTE(実質収支比率等に係る経年分析!I$49,"▲","-"))),ROUND(VALUE(SUBSTITUTE(実質収支比率等に係る経年分析!I$49,"▲","-")),2),NA())</f>
        <v>5.03</v>
      </c>
      <c r="F21" s="170">
        <f>IF(ISNUMBER(VALUE(SUBSTITUTE(実質収支比率等に係る経年分析!J$49,"▲","-"))),ROUND(VALUE(SUBSTITUTE(実質収支比率等に係る経年分析!J$49,"▲","-")),2),NA())</f>
        <v>6.71</v>
      </c>
    </row>
    <row r="24" spans="1:11" x14ac:dyDescent="0.15">
      <c r="A24" s="140" t="s">
        <v>58</v>
      </c>
    </row>
    <row r="25" spans="1:11" x14ac:dyDescent="0.15">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15">
      <c r="A26" s="171"/>
      <c r="B26" s="171" t="s">
        <v>59</v>
      </c>
      <c r="C26" s="171" t="s">
        <v>60</v>
      </c>
      <c r="D26" s="171" t="s">
        <v>59</v>
      </c>
      <c r="E26" s="171" t="s">
        <v>60</v>
      </c>
      <c r="F26" s="171" t="s">
        <v>59</v>
      </c>
      <c r="G26" s="171" t="s">
        <v>60</v>
      </c>
      <c r="H26" s="171" t="s">
        <v>59</v>
      </c>
      <c r="I26" s="171" t="s">
        <v>60</v>
      </c>
      <c r="J26" s="171" t="s">
        <v>59</v>
      </c>
      <c r="K26" s="171" t="s">
        <v>60</v>
      </c>
    </row>
    <row r="27" spans="1:11" x14ac:dyDescent="0.15">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0.12</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7.0000000000000007E-2</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0.32</v>
      </c>
      <c r="H27" s="171" t="e">
        <f>IF(ROUND(VALUE(SUBSTITUTE(連結実質赤字比率に係る赤字・黒字の構成分析!I$43,"▲", "-")), 2) &lt; 0, ABS(ROUND(VALUE(SUBSTITUTE(連結実質赤字比率に係る赤字・黒字の構成分析!I$43,"▲", "-")), 2)), NA())</f>
        <v>#N/A</v>
      </c>
      <c r="I27" s="171">
        <f>IF(ROUND(VALUE(SUBSTITUTE(連結実質赤字比率に係る赤字・黒字の構成分析!I$43,"▲", "-")), 2) &gt;= 0, ABS(ROUND(VALUE(SUBSTITUTE(連結実質赤字比率に係る赤字・黒字の構成分析!I$43,"▲", "-")), 2)), NA())</f>
        <v>0.09</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x14ac:dyDescent="0.15">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15">
      <c r="A29" s="171" t="e">
        <f>IF(連結実質赤字比率に係る赤字・黒字の構成分析!C$41="",NA(),連結実質赤字比率に係る赤字・黒字の構成分析!C$41)</f>
        <v>#N/A</v>
      </c>
      <c r="B29" s="171" t="e">
        <f>IF(ROUND(VALUE(SUBSTITUTE(連結実質赤字比率に係る赤字・黒字の構成分析!F$41,"▲", "-")), 2) &lt; 0, ABS(ROUND(VALUE(SUBSTITUTE(連結実質赤字比率に係る赤字・黒字の構成分析!F$41,"▲", "-")), 2)), NA())</f>
        <v>#VALUE!</v>
      </c>
      <c r="C29" s="171" t="e">
        <f>IF(ROUND(VALUE(SUBSTITUTE(連結実質赤字比率に係る赤字・黒字の構成分析!F$41,"▲", "-")), 2) &gt;= 0, ABS(ROUND(VALUE(SUBSTITUTE(連結実質赤字比率に係る赤字・黒字の構成分析!F$41,"▲", "-")), 2)), NA())</f>
        <v>#VALUE!</v>
      </c>
      <c r="D29" s="171" t="e">
        <f>IF(ROUND(VALUE(SUBSTITUTE(連結実質赤字比率に係る赤字・黒字の構成分析!G$41,"▲", "-")), 2) &lt; 0, ABS(ROUND(VALUE(SUBSTITUTE(連結実質赤字比率に係る赤字・黒字の構成分析!G$41,"▲", "-")), 2)), NA())</f>
        <v>#VALUE!</v>
      </c>
      <c r="E29" s="171" t="e">
        <f>IF(ROUND(VALUE(SUBSTITUTE(連結実質赤字比率に係る赤字・黒字の構成分析!G$41,"▲", "-")), 2) &gt;= 0, ABS(ROUND(VALUE(SUBSTITUTE(連結実質赤字比率に係る赤字・黒字の構成分析!G$41,"▲", "-")), 2)), NA())</f>
        <v>#VALUE!</v>
      </c>
      <c r="F29" s="171" t="e">
        <f>IF(ROUND(VALUE(SUBSTITUTE(連結実質赤字比率に係る赤字・黒字の構成分析!H$41,"▲", "-")), 2) &lt; 0, ABS(ROUND(VALUE(SUBSTITUTE(連結実質赤字比率に係る赤字・黒字の構成分析!H$41,"▲", "-")), 2)), NA())</f>
        <v>#VALUE!</v>
      </c>
      <c r="G29" s="171" t="e">
        <f>IF(ROUND(VALUE(SUBSTITUTE(連結実質赤字比率に係る赤字・黒字の構成分析!H$41,"▲", "-")), 2) &gt;= 0, ABS(ROUND(VALUE(SUBSTITUTE(連結実質赤字比率に係る赤字・黒字の構成分析!H$41,"▲", "-")), 2)), NA())</f>
        <v>#VALUE!</v>
      </c>
      <c r="H29" s="171" t="e">
        <f>IF(ROUND(VALUE(SUBSTITUTE(連結実質赤字比率に係る赤字・黒字の構成分析!I$41,"▲", "-")), 2) &lt; 0, ABS(ROUND(VALUE(SUBSTITUTE(連結実質赤字比率に係る赤字・黒字の構成分析!I$41,"▲", "-")), 2)), NA())</f>
        <v>#VALUE!</v>
      </c>
      <c r="I29" s="171" t="e">
        <f>IF(ROUND(VALUE(SUBSTITUTE(連結実質赤字比率に係る赤字・黒字の構成分析!I$41,"▲", "-")), 2) &gt;= 0, ABS(ROUND(VALUE(SUBSTITUTE(連結実質赤字比率に係る赤字・黒字の構成分析!I$41,"▲", "-")), 2)), NA())</f>
        <v>#VALUE!</v>
      </c>
      <c r="J29" s="171" t="e">
        <f>IF(ROUND(VALUE(SUBSTITUTE(連結実質赤字比率に係る赤字・黒字の構成分析!J$41,"▲", "-")), 2) &lt; 0, ABS(ROUND(VALUE(SUBSTITUTE(連結実質赤字比率に係る赤字・黒字の構成分析!J$41,"▲", "-")), 2)), NA())</f>
        <v>#VALUE!</v>
      </c>
      <c r="K29" s="171" t="e">
        <f>IF(ROUND(VALUE(SUBSTITUTE(連結実質赤字比率に係る赤字・黒字の構成分析!J$41,"▲", "-")), 2) &gt;= 0, ABS(ROUND(VALUE(SUBSTITUTE(連結実質赤字比率に係る赤字・黒字の構成分析!J$41,"▲", "-")), 2)), NA())</f>
        <v>#VALUE!</v>
      </c>
    </row>
    <row r="30" spans="1:11" x14ac:dyDescent="0.15">
      <c r="A30" s="171" t="str">
        <f>IF(連結実質赤字比率に係る赤字・黒字の構成分析!C$40="",NA(),連結実質赤字比率に係る赤字・黒字の構成分析!C$40)</f>
        <v>後期高齢者医療特別会計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0.01</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0.01</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0.01</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0.01</v>
      </c>
    </row>
    <row r="31" spans="1:11" x14ac:dyDescent="0.15">
      <c r="A31" s="171" t="str">
        <f>IF(連結実質赤字比率に係る赤字・黒字の構成分析!C$39="",NA(),連結実質赤字比率に係る赤字・黒字の構成分析!C$39)</f>
        <v>上川町村等公平委員会特別会計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0.03</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0.06</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0.05</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0.05</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0.04</v>
      </c>
    </row>
    <row r="32" spans="1:11" x14ac:dyDescent="0.15">
      <c r="A32" s="171" t="str">
        <f>IF(連結実質赤字比率に係る赤字・黒字の構成分析!C$38="",NA(),連結実質赤字比率に係る赤字・黒字の構成分析!C$38)</f>
        <v>国民健康保険（事業勘定）特別会計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1.33</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0.75</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0.39</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0.28999999999999998</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0.49</v>
      </c>
    </row>
    <row r="33" spans="1:16" x14ac:dyDescent="0.15">
      <c r="A33" s="171" t="str">
        <f>IF(連結実質赤字比率に係る赤字・黒字の構成分析!C$37="",NA(),連結実質赤字比率に係る赤字・黒字の構成分析!C$37)</f>
        <v>公共下水道事業会計</v>
      </c>
      <c r="B33" s="171" t="e">
        <f>IF(ROUND(VALUE(SUBSTITUTE(連結実質赤字比率に係る赤字・黒字の構成分析!F$37,"▲", "-")), 2) &lt; 0, ABS(ROUND(VALUE(SUBSTITUTE(連結実質赤字比率に係る赤字・黒字の構成分析!F$37,"▲", "-")), 2)), NA())</f>
        <v>#VALUE!</v>
      </c>
      <c r="C33" s="171" t="e">
        <f>IF(ROUND(VALUE(SUBSTITUTE(連結実質赤字比率に係る赤字・黒字の構成分析!F$37,"▲", "-")), 2) &gt;= 0, ABS(ROUND(VALUE(SUBSTITUTE(連結実質赤字比率に係る赤字・黒字の構成分析!F$37,"▲", "-")), 2)), NA())</f>
        <v>#VALUE!</v>
      </c>
      <c r="D33" s="171" t="e">
        <f>IF(ROUND(VALUE(SUBSTITUTE(連結実質赤字比率に係る赤字・黒字の構成分析!G$37,"▲", "-")), 2) &lt; 0, ABS(ROUND(VALUE(SUBSTITUTE(連結実質赤字比率に係る赤字・黒字の構成分析!G$37,"▲", "-")), 2)), NA())</f>
        <v>#VALUE!</v>
      </c>
      <c r="E33" s="171" t="e">
        <f>IF(ROUND(VALUE(SUBSTITUTE(連結実質赤字比率に係る赤字・黒字の構成分析!G$37,"▲", "-")), 2) &gt;= 0, ABS(ROUND(VALUE(SUBSTITUTE(連結実質赤字比率に係る赤字・黒字の構成分析!G$37,"▲", "-")), 2)), NA())</f>
        <v>#VALUE!</v>
      </c>
      <c r="F33" s="171" t="e">
        <f>IF(ROUND(VALUE(SUBSTITUTE(連結実質赤字比率に係る赤字・黒字の構成分析!H$37,"▲", "-")), 2) &lt; 0, ABS(ROUND(VALUE(SUBSTITUTE(連結実質赤字比率に係る赤字・黒字の構成分析!H$37,"▲", "-")), 2)), NA())</f>
        <v>#VALUE!</v>
      </c>
      <c r="G33" s="171" t="e">
        <f>IF(ROUND(VALUE(SUBSTITUTE(連結実質赤字比率に係る赤字・黒字の構成分析!H$37,"▲", "-")), 2) &gt;= 0, ABS(ROUND(VALUE(SUBSTITUTE(連結実質赤字比率に係る赤字・黒字の構成分析!H$37,"▲", "-")), 2)), NA())</f>
        <v>#VALUE!</v>
      </c>
      <c r="H33" s="171" t="e">
        <f>IF(ROUND(VALUE(SUBSTITUTE(連結実質赤字比率に係る赤字・黒字の構成分析!I$37,"▲", "-")), 2) &lt; 0, ABS(ROUND(VALUE(SUBSTITUTE(連結実質赤字比率に係る赤字・黒字の構成分析!I$37,"▲", "-")), 2)), NA())</f>
        <v>#VALUE!</v>
      </c>
      <c r="I33" s="171" t="e">
        <f>IF(ROUND(VALUE(SUBSTITUTE(連結実質赤字比率に係る赤字・黒字の構成分析!I$37,"▲", "-")), 2) &gt;= 0, ABS(ROUND(VALUE(SUBSTITUTE(連結実質赤字比率に係る赤字・黒字の構成分析!I$37,"▲", "-")), 2)), NA())</f>
        <v>#VALUE!</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1.51</v>
      </c>
    </row>
    <row r="34" spans="1:16" x14ac:dyDescent="0.15">
      <c r="A34" s="171" t="str">
        <f>IF(連結実質赤字比率に係る赤字・黒字の構成分析!C$36="",NA(),連結実質赤字比率に係る赤字・黒字の構成分析!C$36)</f>
        <v>介護保険特別会計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0.09</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0.98</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1.1100000000000001</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1.58</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2.1800000000000002</v>
      </c>
    </row>
    <row r="35" spans="1:16" x14ac:dyDescent="0.15">
      <c r="A35" s="171" t="str">
        <f>IF(連結実質赤字比率に係る赤字・黒字の構成分析!C$35="",NA(),連結実質赤字比率に係る赤字・黒字の構成分析!C$35)</f>
        <v>一般会計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2.1800000000000002</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4.68</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4.88</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5.0999999999999996</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7.71</v>
      </c>
    </row>
    <row r="36" spans="1:16" x14ac:dyDescent="0.15">
      <c r="A36" s="171" t="str">
        <f>IF(連結実質赤字比率に係る赤字・黒字の構成分析!C$34="",NA(),連結実質赤字比率に係る赤字・黒字の構成分析!C$34)</f>
        <v>水道事業会計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6.67</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6.97</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7.72</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7.88</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7.8</v>
      </c>
    </row>
    <row r="39" spans="1:16" x14ac:dyDescent="0.15">
      <c r="A39" s="140" t="s">
        <v>61</v>
      </c>
    </row>
    <row r="40" spans="1:16" x14ac:dyDescent="0.15">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15">
      <c r="A41" s="172"/>
      <c r="B41" s="172" t="s">
        <v>62</v>
      </c>
      <c r="C41" s="172"/>
      <c r="D41" s="172" t="s">
        <v>63</v>
      </c>
      <c r="E41" s="172" t="s">
        <v>62</v>
      </c>
      <c r="F41" s="172"/>
      <c r="G41" s="172" t="s">
        <v>63</v>
      </c>
      <c r="H41" s="172" t="s">
        <v>62</v>
      </c>
      <c r="I41" s="172"/>
      <c r="J41" s="172" t="s">
        <v>63</v>
      </c>
      <c r="K41" s="172" t="s">
        <v>62</v>
      </c>
      <c r="L41" s="172"/>
      <c r="M41" s="172" t="s">
        <v>63</v>
      </c>
      <c r="N41" s="172" t="s">
        <v>62</v>
      </c>
      <c r="O41" s="172"/>
      <c r="P41" s="172" t="s">
        <v>63</v>
      </c>
    </row>
    <row r="42" spans="1:16" x14ac:dyDescent="0.15">
      <c r="A42" s="172" t="s">
        <v>64</v>
      </c>
      <c r="B42" s="172"/>
      <c r="C42" s="172"/>
      <c r="D42" s="172">
        <f>'実質公債費比率（分子）の構造'!K$52</f>
        <v>574</v>
      </c>
      <c r="E42" s="172"/>
      <c r="F42" s="172"/>
      <c r="G42" s="172">
        <f>'実質公債費比率（分子）の構造'!L$52</f>
        <v>570</v>
      </c>
      <c r="H42" s="172"/>
      <c r="I42" s="172"/>
      <c r="J42" s="172">
        <f>'実質公債費比率（分子）の構造'!M$52</f>
        <v>565</v>
      </c>
      <c r="K42" s="172"/>
      <c r="L42" s="172"/>
      <c r="M42" s="172">
        <f>'実質公債費比率（分子）の構造'!N$52</f>
        <v>576</v>
      </c>
      <c r="N42" s="172"/>
      <c r="O42" s="172"/>
      <c r="P42" s="172">
        <f>'実質公債費比率（分子）の構造'!O$52</f>
        <v>592</v>
      </c>
    </row>
    <row r="43" spans="1:16" x14ac:dyDescent="0.15">
      <c r="A43" s="172" t="s">
        <v>65</v>
      </c>
      <c r="B43" s="172">
        <f>'実質公債費比率（分子）の構造'!K$51</f>
        <v>0</v>
      </c>
      <c r="C43" s="172"/>
      <c r="D43" s="172"/>
      <c r="E43" s="172">
        <f>'実質公債費比率（分子）の構造'!L$51</f>
        <v>0</v>
      </c>
      <c r="F43" s="172"/>
      <c r="G43" s="172"/>
      <c r="H43" s="172">
        <f>'実質公債費比率（分子）の構造'!M$51</f>
        <v>0</v>
      </c>
      <c r="I43" s="172"/>
      <c r="J43" s="172"/>
      <c r="K43" s="172">
        <f>'実質公債費比率（分子）の構造'!N$51</f>
        <v>0</v>
      </c>
      <c r="L43" s="172"/>
      <c r="M43" s="172"/>
      <c r="N43" s="172" t="str">
        <f>'実質公債費比率（分子）の構造'!O$51</f>
        <v>-</v>
      </c>
      <c r="O43" s="172"/>
      <c r="P43" s="172"/>
    </row>
    <row r="44" spans="1:16" x14ac:dyDescent="0.15">
      <c r="A44" s="172" t="s">
        <v>66</v>
      </c>
      <c r="B44" s="172">
        <f>'実質公債費比率（分子）の構造'!K$50</f>
        <v>1</v>
      </c>
      <c r="C44" s="172"/>
      <c r="D44" s="172"/>
      <c r="E44" s="172">
        <f>'実質公債費比率（分子）の構造'!L$50</f>
        <v>0</v>
      </c>
      <c r="F44" s="172"/>
      <c r="G44" s="172"/>
      <c r="H44" s="172">
        <f>'実質公債費比率（分子）の構造'!M$50</f>
        <v>0</v>
      </c>
      <c r="I44" s="172"/>
      <c r="J44" s="172"/>
      <c r="K44" s="172">
        <f>'実質公債費比率（分子）の構造'!N$50</f>
        <v>0</v>
      </c>
      <c r="L44" s="172"/>
      <c r="M44" s="172"/>
      <c r="N44" s="172">
        <f>'実質公債費比率（分子）の構造'!O$50</f>
        <v>0</v>
      </c>
      <c r="O44" s="172"/>
      <c r="P44" s="172"/>
    </row>
    <row r="45" spans="1:16" x14ac:dyDescent="0.15">
      <c r="A45" s="172" t="s">
        <v>67</v>
      </c>
      <c r="B45" s="172" t="str">
        <f>'実質公債費比率（分子）の構造'!K$49</f>
        <v>-</v>
      </c>
      <c r="C45" s="172"/>
      <c r="D45" s="172"/>
      <c r="E45" s="172" t="str">
        <f>'実質公債費比率（分子）の構造'!L$49</f>
        <v>-</v>
      </c>
      <c r="F45" s="172"/>
      <c r="G45" s="172"/>
      <c r="H45" s="172" t="str">
        <f>'実質公債費比率（分子）の構造'!M$49</f>
        <v>-</v>
      </c>
      <c r="I45" s="172"/>
      <c r="J45" s="172"/>
      <c r="K45" s="172" t="str">
        <f>'実質公債費比率（分子）の構造'!N$49</f>
        <v>-</v>
      </c>
      <c r="L45" s="172"/>
      <c r="M45" s="172"/>
      <c r="N45" s="172" t="str">
        <f>'実質公債費比率（分子）の構造'!O$49</f>
        <v>-</v>
      </c>
      <c r="O45" s="172"/>
      <c r="P45" s="172"/>
    </row>
    <row r="46" spans="1:16" x14ac:dyDescent="0.15">
      <c r="A46" s="172" t="s">
        <v>68</v>
      </c>
      <c r="B46" s="172">
        <f>'実質公債費比率（分子）の構造'!K$48</f>
        <v>66</v>
      </c>
      <c r="C46" s="172"/>
      <c r="D46" s="172"/>
      <c r="E46" s="172">
        <f>'実質公債費比率（分子）の構造'!L$48</f>
        <v>62</v>
      </c>
      <c r="F46" s="172"/>
      <c r="G46" s="172"/>
      <c r="H46" s="172">
        <f>'実質公債費比率（分子）の構造'!M$48</f>
        <v>71</v>
      </c>
      <c r="I46" s="172"/>
      <c r="J46" s="172"/>
      <c r="K46" s="172">
        <f>'実質公債費比率（分子）の構造'!N$48</f>
        <v>80</v>
      </c>
      <c r="L46" s="172"/>
      <c r="M46" s="172"/>
      <c r="N46" s="172">
        <f>'実質公債費比率（分子）の構造'!O$48</f>
        <v>83</v>
      </c>
      <c r="O46" s="172"/>
      <c r="P46" s="172"/>
    </row>
    <row r="47" spans="1:16" x14ac:dyDescent="0.15">
      <c r="A47" s="172" t="s">
        <v>69</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15">
      <c r="A48" s="172" t="s">
        <v>70</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15">
      <c r="A49" s="172" t="s">
        <v>71</v>
      </c>
      <c r="B49" s="172">
        <f>'実質公債費比率（分子）の構造'!K$45</f>
        <v>644</v>
      </c>
      <c r="C49" s="172"/>
      <c r="D49" s="172"/>
      <c r="E49" s="172">
        <f>'実質公債費比率（分子）の構造'!L$45</f>
        <v>618</v>
      </c>
      <c r="F49" s="172"/>
      <c r="G49" s="172"/>
      <c r="H49" s="172">
        <f>'実質公債費比率（分子）の構造'!M$45</f>
        <v>640</v>
      </c>
      <c r="I49" s="172"/>
      <c r="J49" s="172"/>
      <c r="K49" s="172">
        <f>'実質公債費比率（分子）の構造'!N$45</f>
        <v>642</v>
      </c>
      <c r="L49" s="172"/>
      <c r="M49" s="172"/>
      <c r="N49" s="172">
        <f>'実質公債費比率（分子）の構造'!O$45</f>
        <v>684</v>
      </c>
      <c r="O49" s="172"/>
      <c r="P49" s="172"/>
    </row>
    <row r="50" spans="1:16" x14ac:dyDescent="0.15">
      <c r="A50" s="172" t="s">
        <v>72</v>
      </c>
      <c r="B50" s="172" t="e">
        <f>NA()</f>
        <v>#N/A</v>
      </c>
      <c r="C50" s="172">
        <f>IF(ISNUMBER('実質公債費比率（分子）の構造'!K$53),'実質公債費比率（分子）の構造'!K$53,NA())</f>
        <v>137</v>
      </c>
      <c r="D50" s="172" t="e">
        <f>NA()</f>
        <v>#N/A</v>
      </c>
      <c r="E50" s="172" t="e">
        <f>NA()</f>
        <v>#N/A</v>
      </c>
      <c r="F50" s="172">
        <f>IF(ISNUMBER('実質公債費比率（分子）の構造'!L$53),'実質公債費比率（分子）の構造'!L$53,NA())</f>
        <v>110</v>
      </c>
      <c r="G50" s="172" t="e">
        <f>NA()</f>
        <v>#N/A</v>
      </c>
      <c r="H50" s="172" t="e">
        <f>NA()</f>
        <v>#N/A</v>
      </c>
      <c r="I50" s="172">
        <f>IF(ISNUMBER('実質公債費比率（分子）の構造'!M$53),'実質公債費比率（分子）の構造'!M$53,NA())</f>
        <v>146</v>
      </c>
      <c r="J50" s="172" t="e">
        <f>NA()</f>
        <v>#N/A</v>
      </c>
      <c r="K50" s="172" t="e">
        <f>NA()</f>
        <v>#N/A</v>
      </c>
      <c r="L50" s="172">
        <f>IF(ISNUMBER('実質公債費比率（分子）の構造'!N$53),'実質公債費比率（分子）の構造'!N$53,NA())</f>
        <v>146</v>
      </c>
      <c r="M50" s="172" t="e">
        <f>NA()</f>
        <v>#N/A</v>
      </c>
      <c r="N50" s="172" t="e">
        <f>NA()</f>
        <v>#N/A</v>
      </c>
      <c r="O50" s="172">
        <f>IF(ISNUMBER('実質公債費比率（分子）の構造'!O$53),'実質公債費比率（分子）の構造'!O$53,NA())</f>
        <v>175</v>
      </c>
      <c r="P50" s="172" t="e">
        <f>NA()</f>
        <v>#N/A</v>
      </c>
    </row>
    <row r="53" spans="1:16" x14ac:dyDescent="0.15">
      <c r="A53" s="140" t="s">
        <v>73</v>
      </c>
    </row>
    <row r="54" spans="1:16" x14ac:dyDescent="0.15">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15">
      <c r="A55" s="171"/>
      <c r="B55" s="171" t="s">
        <v>74</v>
      </c>
      <c r="C55" s="171"/>
      <c r="D55" s="171" t="s">
        <v>75</v>
      </c>
      <c r="E55" s="171" t="s">
        <v>74</v>
      </c>
      <c r="F55" s="171"/>
      <c r="G55" s="171" t="s">
        <v>75</v>
      </c>
      <c r="H55" s="171" t="s">
        <v>74</v>
      </c>
      <c r="I55" s="171"/>
      <c r="J55" s="171" t="s">
        <v>75</v>
      </c>
      <c r="K55" s="171" t="s">
        <v>74</v>
      </c>
      <c r="L55" s="171"/>
      <c r="M55" s="171" t="s">
        <v>75</v>
      </c>
      <c r="N55" s="171" t="s">
        <v>74</v>
      </c>
      <c r="O55" s="171"/>
      <c r="P55" s="171" t="s">
        <v>75</v>
      </c>
    </row>
    <row r="56" spans="1:16" x14ac:dyDescent="0.15">
      <c r="A56" s="171" t="s">
        <v>44</v>
      </c>
      <c r="B56" s="171"/>
      <c r="C56" s="171"/>
      <c r="D56" s="171">
        <f>'将来負担比率（分子）の構造'!I$52</f>
        <v>4914</v>
      </c>
      <c r="E56" s="171"/>
      <c r="F56" s="171"/>
      <c r="G56" s="171">
        <f>'将来負担比率（分子）の構造'!J$52</f>
        <v>4790</v>
      </c>
      <c r="H56" s="171"/>
      <c r="I56" s="171"/>
      <c r="J56" s="171">
        <f>'将来負担比率（分子）の構造'!K$52</f>
        <v>4828</v>
      </c>
      <c r="K56" s="171"/>
      <c r="L56" s="171"/>
      <c r="M56" s="171">
        <f>'将来負担比率（分子）の構造'!L$52</f>
        <v>4438</v>
      </c>
      <c r="N56" s="171"/>
      <c r="O56" s="171"/>
      <c r="P56" s="171">
        <f>'将来負担比率（分子）の構造'!M$52</f>
        <v>4424</v>
      </c>
    </row>
    <row r="57" spans="1:16" x14ac:dyDescent="0.15">
      <c r="A57" s="171" t="s">
        <v>43</v>
      </c>
      <c r="B57" s="171"/>
      <c r="C57" s="171"/>
      <c r="D57" s="171">
        <f>'将来負担比率（分子）の構造'!I$51</f>
        <v>560</v>
      </c>
      <c r="E57" s="171"/>
      <c r="F57" s="171"/>
      <c r="G57" s="171">
        <f>'将来負担比率（分子）の構造'!J$51</f>
        <v>519</v>
      </c>
      <c r="H57" s="171"/>
      <c r="I57" s="171"/>
      <c r="J57" s="171">
        <f>'将来負担比率（分子）の構造'!K$51</f>
        <v>569</v>
      </c>
      <c r="K57" s="171"/>
      <c r="L57" s="171"/>
      <c r="M57" s="171">
        <f>'将来負担比率（分子）の構造'!L$51</f>
        <v>550</v>
      </c>
      <c r="N57" s="171"/>
      <c r="O57" s="171"/>
      <c r="P57" s="171">
        <f>'将来負担比率（分子）の構造'!M$51</f>
        <v>538</v>
      </c>
    </row>
    <row r="58" spans="1:16" x14ac:dyDescent="0.15">
      <c r="A58" s="171" t="s">
        <v>42</v>
      </c>
      <c r="B58" s="171"/>
      <c r="C58" s="171"/>
      <c r="D58" s="171">
        <f>'将来負担比率（分子）の構造'!I$50</f>
        <v>1802</v>
      </c>
      <c r="E58" s="171"/>
      <c r="F58" s="171"/>
      <c r="G58" s="171">
        <f>'将来負担比率（分子）の構造'!J$50</f>
        <v>1654</v>
      </c>
      <c r="H58" s="171"/>
      <c r="I58" s="171"/>
      <c r="J58" s="171">
        <f>'将来負担比率（分子）の構造'!K$50</f>
        <v>1641</v>
      </c>
      <c r="K58" s="171"/>
      <c r="L58" s="171"/>
      <c r="M58" s="171">
        <f>'将来負担比率（分子）の構造'!L$50</f>
        <v>1681</v>
      </c>
      <c r="N58" s="171"/>
      <c r="O58" s="171"/>
      <c r="P58" s="171">
        <f>'将来負担比率（分子）の構造'!M$50</f>
        <v>1828</v>
      </c>
    </row>
    <row r="59" spans="1:16" x14ac:dyDescent="0.15">
      <c r="A59" s="171" t="s">
        <v>40</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15">
      <c r="A60" s="171" t="s">
        <v>39</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15">
      <c r="A61" s="171" t="s">
        <v>37</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15">
      <c r="A62" s="171" t="s">
        <v>36</v>
      </c>
      <c r="B62" s="171">
        <f>'将来負担比率（分子）の構造'!I$45</f>
        <v>750</v>
      </c>
      <c r="C62" s="171"/>
      <c r="D62" s="171"/>
      <c r="E62" s="171">
        <f>'将来負担比率（分子）の構造'!J$45</f>
        <v>734</v>
      </c>
      <c r="F62" s="171"/>
      <c r="G62" s="171"/>
      <c r="H62" s="171">
        <f>'将来負担比率（分子）の構造'!K$45</f>
        <v>739</v>
      </c>
      <c r="I62" s="171"/>
      <c r="J62" s="171"/>
      <c r="K62" s="171">
        <f>'将来負担比率（分子）の構造'!L$45</f>
        <v>725</v>
      </c>
      <c r="L62" s="171"/>
      <c r="M62" s="171"/>
      <c r="N62" s="171">
        <f>'将来負担比率（分子）の構造'!M$45</f>
        <v>761</v>
      </c>
      <c r="O62" s="171"/>
      <c r="P62" s="171"/>
    </row>
    <row r="63" spans="1:16" x14ac:dyDescent="0.15">
      <c r="A63" s="171" t="s">
        <v>35</v>
      </c>
      <c r="B63" s="171" t="str">
        <f>'将来負担比率（分子）の構造'!I$44</f>
        <v>-</v>
      </c>
      <c r="C63" s="171"/>
      <c r="D63" s="171"/>
      <c r="E63" s="171" t="str">
        <f>'将来負担比率（分子）の構造'!J$44</f>
        <v>-</v>
      </c>
      <c r="F63" s="171"/>
      <c r="G63" s="171"/>
      <c r="H63" s="171" t="str">
        <f>'将来負担比率（分子）の構造'!K$44</f>
        <v>-</v>
      </c>
      <c r="I63" s="171"/>
      <c r="J63" s="171"/>
      <c r="K63" s="171" t="str">
        <f>'将来負担比率（分子）の構造'!L$44</f>
        <v>-</v>
      </c>
      <c r="L63" s="171"/>
      <c r="M63" s="171"/>
      <c r="N63" s="171" t="str">
        <f>'将来負担比率（分子）の構造'!M$44</f>
        <v>-</v>
      </c>
      <c r="O63" s="171"/>
      <c r="P63" s="171"/>
    </row>
    <row r="64" spans="1:16" x14ac:dyDescent="0.15">
      <c r="A64" s="171" t="s">
        <v>34</v>
      </c>
      <c r="B64" s="171">
        <f>'将来負担比率（分子）の構造'!I$43</f>
        <v>816</v>
      </c>
      <c r="C64" s="171"/>
      <c r="D64" s="171"/>
      <c r="E64" s="171">
        <f>'将来負担比率（分子）の構造'!J$43</f>
        <v>744</v>
      </c>
      <c r="F64" s="171"/>
      <c r="G64" s="171"/>
      <c r="H64" s="171">
        <f>'将来負担比率（分子）の構造'!K$43</f>
        <v>632</v>
      </c>
      <c r="I64" s="171"/>
      <c r="J64" s="171"/>
      <c r="K64" s="171">
        <f>'将来負担比率（分子）の構造'!L$43</f>
        <v>544</v>
      </c>
      <c r="L64" s="171"/>
      <c r="M64" s="171"/>
      <c r="N64" s="171">
        <f>'将来負担比率（分子）の構造'!M$43</f>
        <v>532</v>
      </c>
      <c r="O64" s="171"/>
      <c r="P64" s="171"/>
    </row>
    <row r="65" spans="1:16" x14ac:dyDescent="0.15">
      <c r="A65" s="171" t="s">
        <v>33</v>
      </c>
      <c r="B65" s="171" t="str">
        <f>'将来負担比率（分子）の構造'!I$42</f>
        <v>-</v>
      </c>
      <c r="C65" s="171"/>
      <c r="D65" s="171"/>
      <c r="E65" s="171" t="str">
        <f>'将来負担比率（分子）の構造'!J$42</f>
        <v>-</v>
      </c>
      <c r="F65" s="171"/>
      <c r="G65" s="171"/>
      <c r="H65" s="171" t="str">
        <f>'将来負担比率（分子）の構造'!K$42</f>
        <v>-</v>
      </c>
      <c r="I65" s="171"/>
      <c r="J65" s="171"/>
      <c r="K65" s="171" t="str">
        <f>'将来負担比率（分子）の構造'!L$42</f>
        <v>-</v>
      </c>
      <c r="L65" s="171"/>
      <c r="M65" s="171"/>
      <c r="N65" s="171" t="str">
        <f>'将来負担比率（分子）の構造'!M$42</f>
        <v>-</v>
      </c>
      <c r="O65" s="171"/>
      <c r="P65" s="171"/>
    </row>
    <row r="66" spans="1:16" x14ac:dyDescent="0.15">
      <c r="A66" s="171" t="s">
        <v>32</v>
      </c>
      <c r="B66" s="171">
        <f>'将来負担比率（分子）の構造'!I$41</f>
        <v>6502</v>
      </c>
      <c r="C66" s="171"/>
      <c r="D66" s="171"/>
      <c r="E66" s="171">
        <f>'将来負担比率（分子）の構造'!J$41</f>
        <v>6306</v>
      </c>
      <c r="F66" s="171"/>
      <c r="G66" s="171"/>
      <c r="H66" s="171">
        <f>'将来負担比率（分子）の構造'!K$41</f>
        <v>6455</v>
      </c>
      <c r="I66" s="171"/>
      <c r="J66" s="171"/>
      <c r="K66" s="171">
        <f>'将来負担比率（分子）の構造'!L$41</f>
        <v>6279</v>
      </c>
      <c r="L66" s="171"/>
      <c r="M66" s="171"/>
      <c r="N66" s="171">
        <f>'将来負担比率（分子）の構造'!M$41</f>
        <v>5963</v>
      </c>
      <c r="O66" s="171"/>
      <c r="P66" s="171"/>
    </row>
    <row r="67" spans="1:16" x14ac:dyDescent="0.15">
      <c r="A67" s="171" t="s">
        <v>76</v>
      </c>
      <c r="B67" s="171" t="e">
        <f>NA()</f>
        <v>#N/A</v>
      </c>
      <c r="C67" s="171">
        <f>IF(ISNUMBER('将来負担比率（分子）の構造'!I$53), IF('将来負担比率（分子）の構造'!I$53 &lt; 0, 0, '将来負担比率（分子）の構造'!I$53), NA())</f>
        <v>792</v>
      </c>
      <c r="D67" s="171" t="e">
        <f>NA()</f>
        <v>#N/A</v>
      </c>
      <c r="E67" s="171" t="e">
        <f>NA()</f>
        <v>#N/A</v>
      </c>
      <c r="F67" s="171">
        <f>IF(ISNUMBER('将来負担比率（分子）の構造'!J$53), IF('将来負担比率（分子）の構造'!J$53 &lt; 0, 0, '将来負担比率（分子）の構造'!J$53), NA())</f>
        <v>821</v>
      </c>
      <c r="G67" s="171" t="e">
        <f>NA()</f>
        <v>#N/A</v>
      </c>
      <c r="H67" s="171" t="e">
        <f>NA()</f>
        <v>#N/A</v>
      </c>
      <c r="I67" s="171">
        <f>IF(ISNUMBER('将来負担比率（分子）の構造'!K$53), IF('将来負担比率（分子）の構造'!K$53 &lt; 0, 0, '将来負担比率（分子）の構造'!K$53), NA())</f>
        <v>788</v>
      </c>
      <c r="J67" s="171" t="e">
        <f>NA()</f>
        <v>#N/A</v>
      </c>
      <c r="K67" s="171" t="e">
        <f>NA()</f>
        <v>#N/A</v>
      </c>
      <c r="L67" s="171">
        <f>IF(ISNUMBER('将来負担比率（分子）の構造'!L$53), IF('将来負担比率（分子）の構造'!L$53 &lt; 0, 0, '将来負担比率（分子）の構造'!L$53), NA())</f>
        <v>880</v>
      </c>
      <c r="M67" s="171" t="e">
        <f>NA()</f>
        <v>#N/A</v>
      </c>
      <c r="N67" s="171" t="e">
        <f>NA()</f>
        <v>#N/A</v>
      </c>
      <c r="O67" s="171">
        <f>IF(ISNUMBER('将来負担比率（分子）の構造'!M$53), IF('将来負担比率（分子）の構造'!M$53 &lt; 0, 0, '将来負担比率（分子）の構造'!M$53), NA())</f>
        <v>466</v>
      </c>
      <c r="P67" s="171" t="e">
        <f>NA()</f>
        <v>#N/A</v>
      </c>
    </row>
    <row r="70" spans="1:16" x14ac:dyDescent="0.15">
      <c r="A70" s="173" t="s">
        <v>77</v>
      </c>
      <c r="B70" s="173"/>
      <c r="C70" s="173"/>
      <c r="D70" s="173"/>
      <c r="E70" s="173"/>
      <c r="F70" s="173"/>
    </row>
    <row r="71" spans="1:16" x14ac:dyDescent="0.15">
      <c r="A71" s="174"/>
      <c r="B71" s="174" t="str">
        <f>基金残高に係る経年分析!F54</f>
        <v>R02</v>
      </c>
      <c r="C71" s="174" t="str">
        <f>基金残高に係る経年分析!G54</f>
        <v>R03</v>
      </c>
      <c r="D71" s="174" t="str">
        <f>基金残高に係る経年分析!H54</f>
        <v>R04</v>
      </c>
    </row>
    <row r="72" spans="1:16" x14ac:dyDescent="0.15">
      <c r="A72" s="174" t="s">
        <v>78</v>
      </c>
      <c r="B72" s="175">
        <f>基金残高に係る経年分析!F55</f>
        <v>479</v>
      </c>
      <c r="C72" s="175">
        <f>基金残高に係る経年分析!G55</f>
        <v>635</v>
      </c>
      <c r="D72" s="175">
        <f>基金残高に係る経年分析!H55</f>
        <v>776</v>
      </c>
    </row>
    <row r="73" spans="1:16" x14ac:dyDescent="0.15">
      <c r="A73" s="174" t="s">
        <v>79</v>
      </c>
      <c r="B73" s="175">
        <f>基金残高に係る経年分析!F56</f>
        <v>219</v>
      </c>
      <c r="C73" s="175">
        <f>基金残高に係る経年分析!G56</f>
        <v>220</v>
      </c>
      <c r="D73" s="175">
        <f>基金残高に係る経年分析!H56</f>
        <v>293</v>
      </c>
    </row>
    <row r="74" spans="1:16" x14ac:dyDescent="0.15">
      <c r="A74" s="174" t="s">
        <v>80</v>
      </c>
      <c r="B74" s="175">
        <f>基金残高に係る経年分析!F57</f>
        <v>791</v>
      </c>
      <c r="C74" s="175">
        <f>基金残高に係る経年分析!G57</f>
        <v>780</v>
      </c>
      <c r="D74" s="175">
        <f>基金残高に係る経年分析!H57</f>
        <v>709</v>
      </c>
    </row>
  </sheetData>
  <sheetProtection algorithmName="SHA-512" hashValue="C+3b/YZZkb2JHnfjoMngJy9rbPpmRvR7F7mGXFNKxU1xs6Xod6NpjDqaZcKynWHn2ANmw9an4Xf4+NRtKJbBmg==" saltValue="AztMivUqieFSkji5TLPD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0" customWidth="1"/>
    <col min="2" max="2" width="2.375" style="210" customWidth="1"/>
    <col min="3" max="16" width="2.625" style="210" customWidth="1"/>
    <col min="17" max="17" width="2.375" style="210" customWidth="1"/>
    <col min="18" max="95" width="1.625" style="210" customWidth="1"/>
    <col min="96" max="133" width="1.625" style="222" customWidth="1"/>
    <col min="134" max="143" width="1.625" style="210" customWidth="1"/>
    <col min="144" max="16384" width="0" style="210" hidden="1"/>
  </cols>
  <sheetData>
    <row r="1" spans="2:143" ht="22.5" customHeight="1" thickBot="1" x14ac:dyDescent="0.2">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38" t="s">
        <v>218</v>
      </c>
      <c r="DI1" s="639"/>
      <c r="DJ1" s="639"/>
      <c r="DK1" s="639"/>
      <c r="DL1" s="639"/>
      <c r="DM1" s="639"/>
      <c r="DN1" s="640"/>
      <c r="DO1" s="210"/>
      <c r="DP1" s="638" t="s">
        <v>219</v>
      </c>
      <c r="DQ1" s="639"/>
      <c r="DR1" s="639"/>
      <c r="DS1" s="639"/>
      <c r="DT1" s="639"/>
      <c r="DU1" s="639"/>
      <c r="DV1" s="639"/>
      <c r="DW1" s="639"/>
      <c r="DX1" s="639"/>
      <c r="DY1" s="639"/>
      <c r="DZ1" s="639"/>
      <c r="EA1" s="639"/>
      <c r="EB1" s="639"/>
      <c r="EC1" s="640"/>
      <c r="ED1" s="209"/>
      <c r="EE1" s="209"/>
      <c r="EF1" s="209"/>
      <c r="EG1" s="209"/>
      <c r="EH1" s="209"/>
      <c r="EI1" s="209"/>
      <c r="EJ1" s="209"/>
      <c r="EK1" s="209"/>
      <c r="EL1" s="209"/>
      <c r="EM1" s="209"/>
    </row>
    <row r="2" spans="2:143" ht="22.5" customHeight="1" x14ac:dyDescent="0.15">
      <c r="B2" s="211" t="s">
        <v>220</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15">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231</v>
      </c>
      <c r="C5" s="646"/>
      <c r="D5" s="646"/>
      <c r="E5" s="646"/>
      <c r="F5" s="646"/>
      <c r="G5" s="646"/>
      <c r="H5" s="646"/>
      <c r="I5" s="646"/>
      <c r="J5" s="646"/>
      <c r="K5" s="646"/>
      <c r="L5" s="646"/>
      <c r="M5" s="646"/>
      <c r="N5" s="646"/>
      <c r="O5" s="646"/>
      <c r="P5" s="646"/>
      <c r="Q5" s="647"/>
      <c r="R5" s="648">
        <v>829243</v>
      </c>
      <c r="S5" s="649"/>
      <c r="T5" s="649"/>
      <c r="U5" s="649"/>
      <c r="V5" s="649"/>
      <c r="W5" s="649"/>
      <c r="X5" s="649"/>
      <c r="Y5" s="650"/>
      <c r="Z5" s="651">
        <v>12.6</v>
      </c>
      <c r="AA5" s="651"/>
      <c r="AB5" s="651"/>
      <c r="AC5" s="651"/>
      <c r="AD5" s="652">
        <v>801596</v>
      </c>
      <c r="AE5" s="652"/>
      <c r="AF5" s="652"/>
      <c r="AG5" s="652"/>
      <c r="AH5" s="652"/>
      <c r="AI5" s="652"/>
      <c r="AJ5" s="652"/>
      <c r="AK5" s="652"/>
      <c r="AL5" s="653">
        <v>23.1</v>
      </c>
      <c r="AM5" s="654"/>
      <c r="AN5" s="654"/>
      <c r="AO5" s="655"/>
      <c r="AP5" s="645" t="s">
        <v>232</v>
      </c>
      <c r="AQ5" s="646"/>
      <c r="AR5" s="646"/>
      <c r="AS5" s="646"/>
      <c r="AT5" s="646"/>
      <c r="AU5" s="646"/>
      <c r="AV5" s="646"/>
      <c r="AW5" s="646"/>
      <c r="AX5" s="646"/>
      <c r="AY5" s="646"/>
      <c r="AZ5" s="646"/>
      <c r="BA5" s="646"/>
      <c r="BB5" s="646"/>
      <c r="BC5" s="646"/>
      <c r="BD5" s="646"/>
      <c r="BE5" s="646"/>
      <c r="BF5" s="647"/>
      <c r="BG5" s="659">
        <v>801596</v>
      </c>
      <c r="BH5" s="660"/>
      <c r="BI5" s="660"/>
      <c r="BJ5" s="660"/>
      <c r="BK5" s="660"/>
      <c r="BL5" s="660"/>
      <c r="BM5" s="660"/>
      <c r="BN5" s="661"/>
      <c r="BO5" s="662">
        <v>96.7</v>
      </c>
      <c r="BP5" s="662"/>
      <c r="BQ5" s="662"/>
      <c r="BR5" s="662"/>
      <c r="BS5" s="663">
        <v>6089</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225</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x14ac:dyDescent="0.15">
      <c r="B6" s="656" t="s">
        <v>236</v>
      </c>
      <c r="C6" s="657"/>
      <c r="D6" s="657"/>
      <c r="E6" s="657"/>
      <c r="F6" s="657"/>
      <c r="G6" s="657"/>
      <c r="H6" s="657"/>
      <c r="I6" s="657"/>
      <c r="J6" s="657"/>
      <c r="K6" s="657"/>
      <c r="L6" s="657"/>
      <c r="M6" s="657"/>
      <c r="N6" s="657"/>
      <c r="O6" s="657"/>
      <c r="P6" s="657"/>
      <c r="Q6" s="658"/>
      <c r="R6" s="659">
        <v>86013</v>
      </c>
      <c r="S6" s="660"/>
      <c r="T6" s="660"/>
      <c r="U6" s="660"/>
      <c r="V6" s="660"/>
      <c r="W6" s="660"/>
      <c r="X6" s="660"/>
      <c r="Y6" s="661"/>
      <c r="Z6" s="662">
        <v>1.3</v>
      </c>
      <c r="AA6" s="662"/>
      <c r="AB6" s="662"/>
      <c r="AC6" s="662"/>
      <c r="AD6" s="663">
        <v>86013</v>
      </c>
      <c r="AE6" s="663"/>
      <c r="AF6" s="663"/>
      <c r="AG6" s="663"/>
      <c r="AH6" s="663"/>
      <c r="AI6" s="663"/>
      <c r="AJ6" s="663"/>
      <c r="AK6" s="663"/>
      <c r="AL6" s="664">
        <v>2.5</v>
      </c>
      <c r="AM6" s="665"/>
      <c r="AN6" s="665"/>
      <c r="AO6" s="666"/>
      <c r="AP6" s="656" t="s">
        <v>237</v>
      </c>
      <c r="AQ6" s="657"/>
      <c r="AR6" s="657"/>
      <c r="AS6" s="657"/>
      <c r="AT6" s="657"/>
      <c r="AU6" s="657"/>
      <c r="AV6" s="657"/>
      <c r="AW6" s="657"/>
      <c r="AX6" s="657"/>
      <c r="AY6" s="657"/>
      <c r="AZ6" s="657"/>
      <c r="BA6" s="657"/>
      <c r="BB6" s="657"/>
      <c r="BC6" s="657"/>
      <c r="BD6" s="657"/>
      <c r="BE6" s="657"/>
      <c r="BF6" s="658"/>
      <c r="BG6" s="659">
        <v>801596</v>
      </c>
      <c r="BH6" s="660"/>
      <c r="BI6" s="660"/>
      <c r="BJ6" s="660"/>
      <c r="BK6" s="660"/>
      <c r="BL6" s="660"/>
      <c r="BM6" s="660"/>
      <c r="BN6" s="661"/>
      <c r="BO6" s="662">
        <v>96.7</v>
      </c>
      <c r="BP6" s="662"/>
      <c r="BQ6" s="662"/>
      <c r="BR6" s="662"/>
      <c r="BS6" s="663">
        <v>6089</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59385</v>
      </c>
      <c r="CS6" s="660"/>
      <c r="CT6" s="660"/>
      <c r="CU6" s="660"/>
      <c r="CV6" s="660"/>
      <c r="CW6" s="660"/>
      <c r="CX6" s="660"/>
      <c r="CY6" s="661"/>
      <c r="CZ6" s="653">
        <v>0.9</v>
      </c>
      <c r="DA6" s="654"/>
      <c r="DB6" s="654"/>
      <c r="DC6" s="670"/>
      <c r="DD6" s="668" t="s">
        <v>129</v>
      </c>
      <c r="DE6" s="660"/>
      <c r="DF6" s="660"/>
      <c r="DG6" s="660"/>
      <c r="DH6" s="660"/>
      <c r="DI6" s="660"/>
      <c r="DJ6" s="660"/>
      <c r="DK6" s="660"/>
      <c r="DL6" s="660"/>
      <c r="DM6" s="660"/>
      <c r="DN6" s="660"/>
      <c r="DO6" s="660"/>
      <c r="DP6" s="661"/>
      <c r="DQ6" s="668">
        <v>59385</v>
      </c>
      <c r="DR6" s="660"/>
      <c r="DS6" s="660"/>
      <c r="DT6" s="660"/>
      <c r="DU6" s="660"/>
      <c r="DV6" s="660"/>
      <c r="DW6" s="660"/>
      <c r="DX6" s="660"/>
      <c r="DY6" s="660"/>
      <c r="DZ6" s="660"/>
      <c r="EA6" s="660"/>
      <c r="EB6" s="660"/>
      <c r="EC6" s="669"/>
    </row>
    <row r="7" spans="2:143" ht="11.25" customHeight="1" x14ac:dyDescent="0.15">
      <c r="B7" s="656" t="s">
        <v>239</v>
      </c>
      <c r="C7" s="657"/>
      <c r="D7" s="657"/>
      <c r="E7" s="657"/>
      <c r="F7" s="657"/>
      <c r="G7" s="657"/>
      <c r="H7" s="657"/>
      <c r="I7" s="657"/>
      <c r="J7" s="657"/>
      <c r="K7" s="657"/>
      <c r="L7" s="657"/>
      <c r="M7" s="657"/>
      <c r="N7" s="657"/>
      <c r="O7" s="657"/>
      <c r="P7" s="657"/>
      <c r="Q7" s="658"/>
      <c r="R7" s="659">
        <v>261</v>
      </c>
      <c r="S7" s="660"/>
      <c r="T7" s="660"/>
      <c r="U7" s="660"/>
      <c r="V7" s="660"/>
      <c r="W7" s="660"/>
      <c r="X7" s="660"/>
      <c r="Y7" s="661"/>
      <c r="Z7" s="662">
        <v>0</v>
      </c>
      <c r="AA7" s="662"/>
      <c r="AB7" s="662"/>
      <c r="AC7" s="662"/>
      <c r="AD7" s="663">
        <v>261</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310360</v>
      </c>
      <c r="BH7" s="660"/>
      <c r="BI7" s="660"/>
      <c r="BJ7" s="660"/>
      <c r="BK7" s="660"/>
      <c r="BL7" s="660"/>
      <c r="BM7" s="660"/>
      <c r="BN7" s="661"/>
      <c r="BO7" s="662">
        <v>37.4</v>
      </c>
      <c r="BP7" s="662"/>
      <c r="BQ7" s="662"/>
      <c r="BR7" s="662"/>
      <c r="BS7" s="663">
        <v>6089</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1151852</v>
      </c>
      <c r="CS7" s="660"/>
      <c r="CT7" s="660"/>
      <c r="CU7" s="660"/>
      <c r="CV7" s="660"/>
      <c r="CW7" s="660"/>
      <c r="CX7" s="660"/>
      <c r="CY7" s="661"/>
      <c r="CZ7" s="662">
        <v>18.3</v>
      </c>
      <c r="DA7" s="662"/>
      <c r="DB7" s="662"/>
      <c r="DC7" s="662"/>
      <c r="DD7" s="668">
        <v>66153</v>
      </c>
      <c r="DE7" s="660"/>
      <c r="DF7" s="660"/>
      <c r="DG7" s="660"/>
      <c r="DH7" s="660"/>
      <c r="DI7" s="660"/>
      <c r="DJ7" s="660"/>
      <c r="DK7" s="660"/>
      <c r="DL7" s="660"/>
      <c r="DM7" s="660"/>
      <c r="DN7" s="660"/>
      <c r="DO7" s="660"/>
      <c r="DP7" s="661"/>
      <c r="DQ7" s="668">
        <v>653205</v>
      </c>
      <c r="DR7" s="660"/>
      <c r="DS7" s="660"/>
      <c r="DT7" s="660"/>
      <c r="DU7" s="660"/>
      <c r="DV7" s="660"/>
      <c r="DW7" s="660"/>
      <c r="DX7" s="660"/>
      <c r="DY7" s="660"/>
      <c r="DZ7" s="660"/>
      <c r="EA7" s="660"/>
      <c r="EB7" s="660"/>
      <c r="EC7" s="669"/>
    </row>
    <row r="8" spans="2:143" ht="11.25" customHeight="1" x14ac:dyDescent="0.15">
      <c r="B8" s="656" t="s">
        <v>242</v>
      </c>
      <c r="C8" s="657"/>
      <c r="D8" s="657"/>
      <c r="E8" s="657"/>
      <c r="F8" s="657"/>
      <c r="G8" s="657"/>
      <c r="H8" s="657"/>
      <c r="I8" s="657"/>
      <c r="J8" s="657"/>
      <c r="K8" s="657"/>
      <c r="L8" s="657"/>
      <c r="M8" s="657"/>
      <c r="N8" s="657"/>
      <c r="O8" s="657"/>
      <c r="P8" s="657"/>
      <c r="Q8" s="658"/>
      <c r="R8" s="659">
        <v>1920</v>
      </c>
      <c r="S8" s="660"/>
      <c r="T8" s="660"/>
      <c r="U8" s="660"/>
      <c r="V8" s="660"/>
      <c r="W8" s="660"/>
      <c r="X8" s="660"/>
      <c r="Y8" s="661"/>
      <c r="Z8" s="662">
        <v>0</v>
      </c>
      <c r="AA8" s="662"/>
      <c r="AB8" s="662"/>
      <c r="AC8" s="662"/>
      <c r="AD8" s="663">
        <v>1920</v>
      </c>
      <c r="AE8" s="663"/>
      <c r="AF8" s="663"/>
      <c r="AG8" s="663"/>
      <c r="AH8" s="663"/>
      <c r="AI8" s="663"/>
      <c r="AJ8" s="663"/>
      <c r="AK8" s="663"/>
      <c r="AL8" s="664">
        <v>0.1</v>
      </c>
      <c r="AM8" s="665"/>
      <c r="AN8" s="665"/>
      <c r="AO8" s="666"/>
      <c r="AP8" s="656" t="s">
        <v>243</v>
      </c>
      <c r="AQ8" s="657"/>
      <c r="AR8" s="657"/>
      <c r="AS8" s="657"/>
      <c r="AT8" s="657"/>
      <c r="AU8" s="657"/>
      <c r="AV8" s="657"/>
      <c r="AW8" s="657"/>
      <c r="AX8" s="657"/>
      <c r="AY8" s="657"/>
      <c r="AZ8" s="657"/>
      <c r="BA8" s="657"/>
      <c r="BB8" s="657"/>
      <c r="BC8" s="657"/>
      <c r="BD8" s="657"/>
      <c r="BE8" s="657"/>
      <c r="BF8" s="658"/>
      <c r="BG8" s="659">
        <v>11191</v>
      </c>
      <c r="BH8" s="660"/>
      <c r="BI8" s="660"/>
      <c r="BJ8" s="660"/>
      <c r="BK8" s="660"/>
      <c r="BL8" s="660"/>
      <c r="BM8" s="660"/>
      <c r="BN8" s="661"/>
      <c r="BO8" s="662">
        <v>1.3</v>
      </c>
      <c r="BP8" s="662"/>
      <c r="BQ8" s="662"/>
      <c r="BR8" s="662"/>
      <c r="BS8" s="663" t="s">
        <v>129</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1605727</v>
      </c>
      <c r="CS8" s="660"/>
      <c r="CT8" s="660"/>
      <c r="CU8" s="660"/>
      <c r="CV8" s="660"/>
      <c r="CW8" s="660"/>
      <c r="CX8" s="660"/>
      <c r="CY8" s="661"/>
      <c r="CZ8" s="662">
        <v>25.5</v>
      </c>
      <c r="DA8" s="662"/>
      <c r="DB8" s="662"/>
      <c r="DC8" s="662"/>
      <c r="DD8" s="668">
        <v>21263</v>
      </c>
      <c r="DE8" s="660"/>
      <c r="DF8" s="660"/>
      <c r="DG8" s="660"/>
      <c r="DH8" s="660"/>
      <c r="DI8" s="660"/>
      <c r="DJ8" s="660"/>
      <c r="DK8" s="660"/>
      <c r="DL8" s="660"/>
      <c r="DM8" s="660"/>
      <c r="DN8" s="660"/>
      <c r="DO8" s="660"/>
      <c r="DP8" s="661"/>
      <c r="DQ8" s="668">
        <v>884575</v>
      </c>
      <c r="DR8" s="660"/>
      <c r="DS8" s="660"/>
      <c r="DT8" s="660"/>
      <c r="DU8" s="660"/>
      <c r="DV8" s="660"/>
      <c r="DW8" s="660"/>
      <c r="DX8" s="660"/>
      <c r="DY8" s="660"/>
      <c r="DZ8" s="660"/>
      <c r="EA8" s="660"/>
      <c r="EB8" s="660"/>
      <c r="EC8" s="669"/>
    </row>
    <row r="9" spans="2:143" ht="11.25" customHeight="1" x14ac:dyDescent="0.15">
      <c r="B9" s="656" t="s">
        <v>245</v>
      </c>
      <c r="C9" s="657"/>
      <c r="D9" s="657"/>
      <c r="E9" s="657"/>
      <c r="F9" s="657"/>
      <c r="G9" s="657"/>
      <c r="H9" s="657"/>
      <c r="I9" s="657"/>
      <c r="J9" s="657"/>
      <c r="K9" s="657"/>
      <c r="L9" s="657"/>
      <c r="M9" s="657"/>
      <c r="N9" s="657"/>
      <c r="O9" s="657"/>
      <c r="P9" s="657"/>
      <c r="Q9" s="658"/>
      <c r="R9" s="659">
        <v>1553</v>
      </c>
      <c r="S9" s="660"/>
      <c r="T9" s="660"/>
      <c r="U9" s="660"/>
      <c r="V9" s="660"/>
      <c r="W9" s="660"/>
      <c r="X9" s="660"/>
      <c r="Y9" s="661"/>
      <c r="Z9" s="662">
        <v>0</v>
      </c>
      <c r="AA9" s="662"/>
      <c r="AB9" s="662"/>
      <c r="AC9" s="662"/>
      <c r="AD9" s="663">
        <v>1553</v>
      </c>
      <c r="AE9" s="663"/>
      <c r="AF9" s="663"/>
      <c r="AG9" s="663"/>
      <c r="AH9" s="663"/>
      <c r="AI9" s="663"/>
      <c r="AJ9" s="663"/>
      <c r="AK9" s="663"/>
      <c r="AL9" s="664">
        <v>0</v>
      </c>
      <c r="AM9" s="665"/>
      <c r="AN9" s="665"/>
      <c r="AO9" s="666"/>
      <c r="AP9" s="656" t="s">
        <v>246</v>
      </c>
      <c r="AQ9" s="657"/>
      <c r="AR9" s="657"/>
      <c r="AS9" s="657"/>
      <c r="AT9" s="657"/>
      <c r="AU9" s="657"/>
      <c r="AV9" s="657"/>
      <c r="AW9" s="657"/>
      <c r="AX9" s="657"/>
      <c r="AY9" s="657"/>
      <c r="AZ9" s="657"/>
      <c r="BA9" s="657"/>
      <c r="BB9" s="657"/>
      <c r="BC9" s="657"/>
      <c r="BD9" s="657"/>
      <c r="BE9" s="657"/>
      <c r="BF9" s="658"/>
      <c r="BG9" s="659">
        <v>256540</v>
      </c>
      <c r="BH9" s="660"/>
      <c r="BI9" s="660"/>
      <c r="BJ9" s="660"/>
      <c r="BK9" s="660"/>
      <c r="BL9" s="660"/>
      <c r="BM9" s="660"/>
      <c r="BN9" s="661"/>
      <c r="BO9" s="662">
        <v>30.9</v>
      </c>
      <c r="BP9" s="662"/>
      <c r="BQ9" s="662"/>
      <c r="BR9" s="662"/>
      <c r="BS9" s="663" t="s">
        <v>129</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352531</v>
      </c>
      <c r="CS9" s="660"/>
      <c r="CT9" s="660"/>
      <c r="CU9" s="660"/>
      <c r="CV9" s="660"/>
      <c r="CW9" s="660"/>
      <c r="CX9" s="660"/>
      <c r="CY9" s="661"/>
      <c r="CZ9" s="662">
        <v>5.6</v>
      </c>
      <c r="DA9" s="662"/>
      <c r="DB9" s="662"/>
      <c r="DC9" s="662"/>
      <c r="DD9" s="668">
        <v>1764</v>
      </c>
      <c r="DE9" s="660"/>
      <c r="DF9" s="660"/>
      <c r="DG9" s="660"/>
      <c r="DH9" s="660"/>
      <c r="DI9" s="660"/>
      <c r="DJ9" s="660"/>
      <c r="DK9" s="660"/>
      <c r="DL9" s="660"/>
      <c r="DM9" s="660"/>
      <c r="DN9" s="660"/>
      <c r="DO9" s="660"/>
      <c r="DP9" s="661"/>
      <c r="DQ9" s="668">
        <v>220125</v>
      </c>
      <c r="DR9" s="660"/>
      <c r="DS9" s="660"/>
      <c r="DT9" s="660"/>
      <c r="DU9" s="660"/>
      <c r="DV9" s="660"/>
      <c r="DW9" s="660"/>
      <c r="DX9" s="660"/>
      <c r="DY9" s="660"/>
      <c r="DZ9" s="660"/>
      <c r="EA9" s="660"/>
      <c r="EB9" s="660"/>
      <c r="EC9" s="669"/>
    </row>
    <row r="10" spans="2:143" ht="11.25" customHeight="1" x14ac:dyDescent="0.15">
      <c r="B10" s="656" t="s">
        <v>248</v>
      </c>
      <c r="C10" s="657"/>
      <c r="D10" s="657"/>
      <c r="E10" s="657"/>
      <c r="F10" s="657"/>
      <c r="G10" s="657"/>
      <c r="H10" s="657"/>
      <c r="I10" s="657"/>
      <c r="J10" s="657"/>
      <c r="K10" s="657"/>
      <c r="L10" s="657"/>
      <c r="M10" s="657"/>
      <c r="N10" s="657"/>
      <c r="O10" s="657"/>
      <c r="P10" s="657"/>
      <c r="Q10" s="658"/>
      <c r="R10" s="659" t="s">
        <v>129</v>
      </c>
      <c r="S10" s="660"/>
      <c r="T10" s="660"/>
      <c r="U10" s="660"/>
      <c r="V10" s="660"/>
      <c r="W10" s="660"/>
      <c r="X10" s="660"/>
      <c r="Y10" s="661"/>
      <c r="Z10" s="662" t="s">
        <v>129</v>
      </c>
      <c r="AA10" s="662"/>
      <c r="AB10" s="662"/>
      <c r="AC10" s="662"/>
      <c r="AD10" s="663" t="s">
        <v>129</v>
      </c>
      <c r="AE10" s="663"/>
      <c r="AF10" s="663"/>
      <c r="AG10" s="663"/>
      <c r="AH10" s="663"/>
      <c r="AI10" s="663"/>
      <c r="AJ10" s="663"/>
      <c r="AK10" s="663"/>
      <c r="AL10" s="664" t="s">
        <v>129</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21434</v>
      </c>
      <c r="BH10" s="660"/>
      <c r="BI10" s="660"/>
      <c r="BJ10" s="660"/>
      <c r="BK10" s="660"/>
      <c r="BL10" s="660"/>
      <c r="BM10" s="660"/>
      <c r="BN10" s="661"/>
      <c r="BO10" s="662">
        <v>2.6</v>
      </c>
      <c r="BP10" s="662"/>
      <c r="BQ10" s="662"/>
      <c r="BR10" s="662"/>
      <c r="BS10" s="663">
        <v>6089</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5817</v>
      </c>
      <c r="CS10" s="660"/>
      <c r="CT10" s="660"/>
      <c r="CU10" s="660"/>
      <c r="CV10" s="660"/>
      <c r="CW10" s="660"/>
      <c r="CX10" s="660"/>
      <c r="CY10" s="661"/>
      <c r="CZ10" s="662">
        <v>0.1</v>
      </c>
      <c r="DA10" s="662"/>
      <c r="DB10" s="662"/>
      <c r="DC10" s="662"/>
      <c r="DD10" s="668" t="s">
        <v>129</v>
      </c>
      <c r="DE10" s="660"/>
      <c r="DF10" s="660"/>
      <c r="DG10" s="660"/>
      <c r="DH10" s="660"/>
      <c r="DI10" s="660"/>
      <c r="DJ10" s="660"/>
      <c r="DK10" s="660"/>
      <c r="DL10" s="660"/>
      <c r="DM10" s="660"/>
      <c r="DN10" s="660"/>
      <c r="DO10" s="660"/>
      <c r="DP10" s="661"/>
      <c r="DQ10" s="668">
        <v>5817</v>
      </c>
      <c r="DR10" s="660"/>
      <c r="DS10" s="660"/>
      <c r="DT10" s="660"/>
      <c r="DU10" s="660"/>
      <c r="DV10" s="660"/>
      <c r="DW10" s="660"/>
      <c r="DX10" s="660"/>
      <c r="DY10" s="660"/>
      <c r="DZ10" s="660"/>
      <c r="EA10" s="660"/>
      <c r="EB10" s="660"/>
      <c r="EC10" s="669"/>
    </row>
    <row r="11" spans="2:143" ht="11.25" customHeight="1" x14ac:dyDescent="0.15">
      <c r="B11" s="656" t="s">
        <v>251</v>
      </c>
      <c r="C11" s="657"/>
      <c r="D11" s="657"/>
      <c r="E11" s="657"/>
      <c r="F11" s="657"/>
      <c r="G11" s="657"/>
      <c r="H11" s="657"/>
      <c r="I11" s="657"/>
      <c r="J11" s="657"/>
      <c r="K11" s="657"/>
      <c r="L11" s="657"/>
      <c r="M11" s="657"/>
      <c r="N11" s="657"/>
      <c r="O11" s="657"/>
      <c r="P11" s="657"/>
      <c r="Q11" s="658"/>
      <c r="R11" s="659">
        <v>166168</v>
      </c>
      <c r="S11" s="660"/>
      <c r="T11" s="660"/>
      <c r="U11" s="660"/>
      <c r="V11" s="660"/>
      <c r="W11" s="660"/>
      <c r="X11" s="660"/>
      <c r="Y11" s="661"/>
      <c r="Z11" s="664">
        <v>2.5</v>
      </c>
      <c r="AA11" s="665"/>
      <c r="AB11" s="665"/>
      <c r="AC11" s="671"/>
      <c r="AD11" s="668">
        <v>166168</v>
      </c>
      <c r="AE11" s="660"/>
      <c r="AF11" s="660"/>
      <c r="AG11" s="660"/>
      <c r="AH11" s="660"/>
      <c r="AI11" s="660"/>
      <c r="AJ11" s="660"/>
      <c r="AK11" s="661"/>
      <c r="AL11" s="664">
        <v>4.8</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21195</v>
      </c>
      <c r="BH11" s="660"/>
      <c r="BI11" s="660"/>
      <c r="BJ11" s="660"/>
      <c r="BK11" s="660"/>
      <c r="BL11" s="660"/>
      <c r="BM11" s="660"/>
      <c r="BN11" s="661"/>
      <c r="BO11" s="662">
        <v>2.6</v>
      </c>
      <c r="BP11" s="662"/>
      <c r="BQ11" s="662"/>
      <c r="BR11" s="662"/>
      <c r="BS11" s="663" t="s">
        <v>129</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833762</v>
      </c>
      <c r="CS11" s="660"/>
      <c r="CT11" s="660"/>
      <c r="CU11" s="660"/>
      <c r="CV11" s="660"/>
      <c r="CW11" s="660"/>
      <c r="CX11" s="660"/>
      <c r="CY11" s="661"/>
      <c r="CZ11" s="662">
        <v>13.3</v>
      </c>
      <c r="DA11" s="662"/>
      <c r="DB11" s="662"/>
      <c r="DC11" s="662"/>
      <c r="DD11" s="668">
        <v>83432</v>
      </c>
      <c r="DE11" s="660"/>
      <c r="DF11" s="660"/>
      <c r="DG11" s="660"/>
      <c r="DH11" s="660"/>
      <c r="DI11" s="660"/>
      <c r="DJ11" s="660"/>
      <c r="DK11" s="660"/>
      <c r="DL11" s="660"/>
      <c r="DM11" s="660"/>
      <c r="DN11" s="660"/>
      <c r="DO11" s="660"/>
      <c r="DP11" s="661"/>
      <c r="DQ11" s="668">
        <v>255791</v>
      </c>
      <c r="DR11" s="660"/>
      <c r="DS11" s="660"/>
      <c r="DT11" s="660"/>
      <c r="DU11" s="660"/>
      <c r="DV11" s="660"/>
      <c r="DW11" s="660"/>
      <c r="DX11" s="660"/>
      <c r="DY11" s="660"/>
      <c r="DZ11" s="660"/>
      <c r="EA11" s="660"/>
      <c r="EB11" s="660"/>
      <c r="EC11" s="669"/>
    </row>
    <row r="12" spans="2:143" ht="11.25" customHeight="1" x14ac:dyDescent="0.15">
      <c r="B12" s="656" t="s">
        <v>254</v>
      </c>
      <c r="C12" s="657"/>
      <c r="D12" s="657"/>
      <c r="E12" s="657"/>
      <c r="F12" s="657"/>
      <c r="G12" s="657"/>
      <c r="H12" s="657"/>
      <c r="I12" s="657"/>
      <c r="J12" s="657"/>
      <c r="K12" s="657"/>
      <c r="L12" s="657"/>
      <c r="M12" s="657"/>
      <c r="N12" s="657"/>
      <c r="O12" s="657"/>
      <c r="P12" s="657"/>
      <c r="Q12" s="658"/>
      <c r="R12" s="659">
        <v>10448</v>
      </c>
      <c r="S12" s="660"/>
      <c r="T12" s="660"/>
      <c r="U12" s="660"/>
      <c r="V12" s="660"/>
      <c r="W12" s="660"/>
      <c r="X12" s="660"/>
      <c r="Y12" s="661"/>
      <c r="Z12" s="662">
        <v>0.2</v>
      </c>
      <c r="AA12" s="662"/>
      <c r="AB12" s="662"/>
      <c r="AC12" s="662"/>
      <c r="AD12" s="663">
        <v>10448</v>
      </c>
      <c r="AE12" s="663"/>
      <c r="AF12" s="663"/>
      <c r="AG12" s="663"/>
      <c r="AH12" s="663"/>
      <c r="AI12" s="663"/>
      <c r="AJ12" s="663"/>
      <c r="AK12" s="663"/>
      <c r="AL12" s="664">
        <v>0.3</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427864</v>
      </c>
      <c r="BH12" s="660"/>
      <c r="BI12" s="660"/>
      <c r="BJ12" s="660"/>
      <c r="BK12" s="660"/>
      <c r="BL12" s="660"/>
      <c r="BM12" s="660"/>
      <c r="BN12" s="661"/>
      <c r="BO12" s="662">
        <v>51.6</v>
      </c>
      <c r="BP12" s="662"/>
      <c r="BQ12" s="662"/>
      <c r="BR12" s="662"/>
      <c r="BS12" s="663" t="s">
        <v>174</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51178</v>
      </c>
      <c r="CS12" s="660"/>
      <c r="CT12" s="660"/>
      <c r="CU12" s="660"/>
      <c r="CV12" s="660"/>
      <c r="CW12" s="660"/>
      <c r="CX12" s="660"/>
      <c r="CY12" s="661"/>
      <c r="CZ12" s="662">
        <v>0.8</v>
      </c>
      <c r="DA12" s="662"/>
      <c r="DB12" s="662"/>
      <c r="DC12" s="662"/>
      <c r="DD12" s="668" t="s">
        <v>129</v>
      </c>
      <c r="DE12" s="660"/>
      <c r="DF12" s="660"/>
      <c r="DG12" s="660"/>
      <c r="DH12" s="660"/>
      <c r="DI12" s="660"/>
      <c r="DJ12" s="660"/>
      <c r="DK12" s="660"/>
      <c r="DL12" s="660"/>
      <c r="DM12" s="660"/>
      <c r="DN12" s="660"/>
      <c r="DO12" s="660"/>
      <c r="DP12" s="661"/>
      <c r="DQ12" s="668">
        <v>29186</v>
      </c>
      <c r="DR12" s="660"/>
      <c r="DS12" s="660"/>
      <c r="DT12" s="660"/>
      <c r="DU12" s="660"/>
      <c r="DV12" s="660"/>
      <c r="DW12" s="660"/>
      <c r="DX12" s="660"/>
      <c r="DY12" s="660"/>
      <c r="DZ12" s="660"/>
      <c r="EA12" s="660"/>
      <c r="EB12" s="660"/>
      <c r="EC12" s="669"/>
    </row>
    <row r="13" spans="2:143" ht="11.25" customHeight="1" x14ac:dyDescent="0.15">
      <c r="B13" s="656" t="s">
        <v>257</v>
      </c>
      <c r="C13" s="657"/>
      <c r="D13" s="657"/>
      <c r="E13" s="657"/>
      <c r="F13" s="657"/>
      <c r="G13" s="657"/>
      <c r="H13" s="657"/>
      <c r="I13" s="657"/>
      <c r="J13" s="657"/>
      <c r="K13" s="657"/>
      <c r="L13" s="657"/>
      <c r="M13" s="657"/>
      <c r="N13" s="657"/>
      <c r="O13" s="657"/>
      <c r="P13" s="657"/>
      <c r="Q13" s="658"/>
      <c r="R13" s="659" t="s">
        <v>129</v>
      </c>
      <c r="S13" s="660"/>
      <c r="T13" s="660"/>
      <c r="U13" s="660"/>
      <c r="V13" s="660"/>
      <c r="W13" s="660"/>
      <c r="X13" s="660"/>
      <c r="Y13" s="661"/>
      <c r="Z13" s="662" t="s">
        <v>129</v>
      </c>
      <c r="AA13" s="662"/>
      <c r="AB13" s="662"/>
      <c r="AC13" s="662"/>
      <c r="AD13" s="663" t="s">
        <v>174</v>
      </c>
      <c r="AE13" s="663"/>
      <c r="AF13" s="663"/>
      <c r="AG13" s="663"/>
      <c r="AH13" s="663"/>
      <c r="AI13" s="663"/>
      <c r="AJ13" s="663"/>
      <c r="AK13" s="663"/>
      <c r="AL13" s="664" t="s">
        <v>129</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427275</v>
      </c>
      <c r="BH13" s="660"/>
      <c r="BI13" s="660"/>
      <c r="BJ13" s="660"/>
      <c r="BK13" s="660"/>
      <c r="BL13" s="660"/>
      <c r="BM13" s="660"/>
      <c r="BN13" s="661"/>
      <c r="BO13" s="662">
        <v>51.5</v>
      </c>
      <c r="BP13" s="662"/>
      <c r="BQ13" s="662"/>
      <c r="BR13" s="662"/>
      <c r="BS13" s="663" t="s">
        <v>129</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741045</v>
      </c>
      <c r="CS13" s="660"/>
      <c r="CT13" s="660"/>
      <c r="CU13" s="660"/>
      <c r="CV13" s="660"/>
      <c r="CW13" s="660"/>
      <c r="CX13" s="660"/>
      <c r="CY13" s="661"/>
      <c r="CZ13" s="662">
        <v>11.8</v>
      </c>
      <c r="DA13" s="662"/>
      <c r="DB13" s="662"/>
      <c r="DC13" s="662"/>
      <c r="DD13" s="668">
        <v>324333</v>
      </c>
      <c r="DE13" s="660"/>
      <c r="DF13" s="660"/>
      <c r="DG13" s="660"/>
      <c r="DH13" s="660"/>
      <c r="DI13" s="660"/>
      <c r="DJ13" s="660"/>
      <c r="DK13" s="660"/>
      <c r="DL13" s="660"/>
      <c r="DM13" s="660"/>
      <c r="DN13" s="660"/>
      <c r="DO13" s="660"/>
      <c r="DP13" s="661"/>
      <c r="DQ13" s="668">
        <v>423174</v>
      </c>
      <c r="DR13" s="660"/>
      <c r="DS13" s="660"/>
      <c r="DT13" s="660"/>
      <c r="DU13" s="660"/>
      <c r="DV13" s="660"/>
      <c r="DW13" s="660"/>
      <c r="DX13" s="660"/>
      <c r="DY13" s="660"/>
      <c r="DZ13" s="660"/>
      <c r="EA13" s="660"/>
      <c r="EB13" s="660"/>
      <c r="EC13" s="669"/>
    </row>
    <row r="14" spans="2:143" ht="11.25" customHeight="1" x14ac:dyDescent="0.15">
      <c r="B14" s="656" t="s">
        <v>260</v>
      </c>
      <c r="C14" s="657"/>
      <c r="D14" s="657"/>
      <c r="E14" s="657"/>
      <c r="F14" s="657"/>
      <c r="G14" s="657"/>
      <c r="H14" s="657"/>
      <c r="I14" s="657"/>
      <c r="J14" s="657"/>
      <c r="K14" s="657"/>
      <c r="L14" s="657"/>
      <c r="M14" s="657"/>
      <c r="N14" s="657"/>
      <c r="O14" s="657"/>
      <c r="P14" s="657"/>
      <c r="Q14" s="658"/>
      <c r="R14" s="659" t="s">
        <v>129</v>
      </c>
      <c r="S14" s="660"/>
      <c r="T14" s="660"/>
      <c r="U14" s="660"/>
      <c r="V14" s="660"/>
      <c r="W14" s="660"/>
      <c r="X14" s="660"/>
      <c r="Y14" s="661"/>
      <c r="Z14" s="662" t="s">
        <v>129</v>
      </c>
      <c r="AA14" s="662"/>
      <c r="AB14" s="662"/>
      <c r="AC14" s="662"/>
      <c r="AD14" s="663" t="s">
        <v>174</v>
      </c>
      <c r="AE14" s="663"/>
      <c r="AF14" s="663"/>
      <c r="AG14" s="663"/>
      <c r="AH14" s="663"/>
      <c r="AI14" s="663"/>
      <c r="AJ14" s="663"/>
      <c r="AK14" s="663"/>
      <c r="AL14" s="664" t="s">
        <v>174</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25242</v>
      </c>
      <c r="BH14" s="660"/>
      <c r="BI14" s="660"/>
      <c r="BJ14" s="660"/>
      <c r="BK14" s="660"/>
      <c r="BL14" s="660"/>
      <c r="BM14" s="660"/>
      <c r="BN14" s="661"/>
      <c r="BO14" s="662">
        <v>3</v>
      </c>
      <c r="BP14" s="662"/>
      <c r="BQ14" s="662"/>
      <c r="BR14" s="662"/>
      <c r="BS14" s="663" t="s">
        <v>174</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228043</v>
      </c>
      <c r="CS14" s="660"/>
      <c r="CT14" s="660"/>
      <c r="CU14" s="660"/>
      <c r="CV14" s="660"/>
      <c r="CW14" s="660"/>
      <c r="CX14" s="660"/>
      <c r="CY14" s="661"/>
      <c r="CZ14" s="662">
        <v>3.6</v>
      </c>
      <c r="DA14" s="662"/>
      <c r="DB14" s="662"/>
      <c r="DC14" s="662"/>
      <c r="DD14" s="668">
        <v>44060</v>
      </c>
      <c r="DE14" s="660"/>
      <c r="DF14" s="660"/>
      <c r="DG14" s="660"/>
      <c r="DH14" s="660"/>
      <c r="DI14" s="660"/>
      <c r="DJ14" s="660"/>
      <c r="DK14" s="660"/>
      <c r="DL14" s="660"/>
      <c r="DM14" s="660"/>
      <c r="DN14" s="660"/>
      <c r="DO14" s="660"/>
      <c r="DP14" s="661"/>
      <c r="DQ14" s="668">
        <v>193978</v>
      </c>
      <c r="DR14" s="660"/>
      <c r="DS14" s="660"/>
      <c r="DT14" s="660"/>
      <c r="DU14" s="660"/>
      <c r="DV14" s="660"/>
      <c r="DW14" s="660"/>
      <c r="DX14" s="660"/>
      <c r="DY14" s="660"/>
      <c r="DZ14" s="660"/>
      <c r="EA14" s="660"/>
      <c r="EB14" s="660"/>
      <c r="EC14" s="669"/>
    </row>
    <row r="15" spans="2:143" ht="11.25" customHeight="1" x14ac:dyDescent="0.15">
      <c r="B15" s="656" t="s">
        <v>263</v>
      </c>
      <c r="C15" s="657"/>
      <c r="D15" s="657"/>
      <c r="E15" s="657"/>
      <c r="F15" s="657"/>
      <c r="G15" s="657"/>
      <c r="H15" s="657"/>
      <c r="I15" s="657"/>
      <c r="J15" s="657"/>
      <c r="K15" s="657"/>
      <c r="L15" s="657"/>
      <c r="M15" s="657"/>
      <c r="N15" s="657"/>
      <c r="O15" s="657"/>
      <c r="P15" s="657"/>
      <c r="Q15" s="658"/>
      <c r="R15" s="659" t="s">
        <v>129</v>
      </c>
      <c r="S15" s="660"/>
      <c r="T15" s="660"/>
      <c r="U15" s="660"/>
      <c r="V15" s="660"/>
      <c r="W15" s="660"/>
      <c r="X15" s="660"/>
      <c r="Y15" s="661"/>
      <c r="Z15" s="662" t="s">
        <v>174</v>
      </c>
      <c r="AA15" s="662"/>
      <c r="AB15" s="662"/>
      <c r="AC15" s="662"/>
      <c r="AD15" s="663" t="s">
        <v>129</v>
      </c>
      <c r="AE15" s="663"/>
      <c r="AF15" s="663"/>
      <c r="AG15" s="663"/>
      <c r="AH15" s="663"/>
      <c r="AI15" s="663"/>
      <c r="AJ15" s="663"/>
      <c r="AK15" s="663"/>
      <c r="AL15" s="664" t="s">
        <v>129</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38130</v>
      </c>
      <c r="BH15" s="660"/>
      <c r="BI15" s="660"/>
      <c r="BJ15" s="660"/>
      <c r="BK15" s="660"/>
      <c r="BL15" s="660"/>
      <c r="BM15" s="660"/>
      <c r="BN15" s="661"/>
      <c r="BO15" s="662">
        <v>4.5999999999999996</v>
      </c>
      <c r="BP15" s="662"/>
      <c r="BQ15" s="662"/>
      <c r="BR15" s="662"/>
      <c r="BS15" s="663" t="s">
        <v>129</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573734</v>
      </c>
      <c r="CS15" s="660"/>
      <c r="CT15" s="660"/>
      <c r="CU15" s="660"/>
      <c r="CV15" s="660"/>
      <c r="CW15" s="660"/>
      <c r="CX15" s="660"/>
      <c r="CY15" s="661"/>
      <c r="CZ15" s="662">
        <v>9.1</v>
      </c>
      <c r="DA15" s="662"/>
      <c r="DB15" s="662"/>
      <c r="DC15" s="662"/>
      <c r="DD15" s="668">
        <v>38164</v>
      </c>
      <c r="DE15" s="660"/>
      <c r="DF15" s="660"/>
      <c r="DG15" s="660"/>
      <c r="DH15" s="660"/>
      <c r="DI15" s="660"/>
      <c r="DJ15" s="660"/>
      <c r="DK15" s="660"/>
      <c r="DL15" s="660"/>
      <c r="DM15" s="660"/>
      <c r="DN15" s="660"/>
      <c r="DO15" s="660"/>
      <c r="DP15" s="661"/>
      <c r="DQ15" s="668">
        <v>464990</v>
      </c>
      <c r="DR15" s="660"/>
      <c r="DS15" s="660"/>
      <c r="DT15" s="660"/>
      <c r="DU15" s="660"/>
      <c r="DV15" s="660"/>
      <c r="DW15" s="660"/>
      <c r="DX15" s="660"/>
      <c r="DY15" s="660"/>
      <c r="DZ15" s="660"/>
      <c r="EA15" s="660"/>
      <c r="EB15" s="660"/>
      <c r="EC15" s="669"/>
    </row>
    <row r="16" spans="2:143" ht="11.25" customHeight="1" x14ac:dyDescent="0.15">
      <c r="B16" s="656" t="s">
        <v>266</v>
      </c>
      <c r="C16" s="657"/>
      <c r="D16" s="657"/>
      <c r="E16" s="657"/>
      <c r="F16" s="657"/>
      <c r="G16" s="657"/>
      <c r="H16" s="657"/>
      <c r="I16" s="657"/>
      <c r="J16" s="657"/>
      <c r="K16" s="657"/>
      <c r="L16" s="657"/>
      <c r="M16" s="657"/>
      <c r="N16" s="657"/>
      <c r="O16" s="657"/>
      <c r="P16" s="657"/>
      <c r="Q16" s="658"/>
      <c r="R16" s="659">
        <v>7113</v>
      </c>
      <c r="S16" s="660"/>
      <c r="T16" s="660"/>
      <c r="U16" s="660"/>
      <c r="V16" s="660"/>
      <c r="W16" s="660"/>
      <c r="X16" s="660"/>
      <c r="Y16" s="661"/>
      <c r="Z16" s="662">
        <v>0.1</v>
      </c>
      <c r="AA16" s="662"/>
      <c r="AB16" s="662"/>
      <c r="AC16" s="662"/>
      <c r="AD16" s="663">
        <v>7113</v>
      </c>
      <c r="AE16" s="663"/>
      <c r="AF16" s="663"/>
      <c r="AG16" s="663"/>
      <c r="AH16" s="663"/>
      <c r="AI16" s="663"/>
      <c r="AJ16" s="663"/>
      <c r="AK16" s="663"/>
      <c r="AL16" s="664">
        <v>0.2</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129</v>
      </c>
      <c r="BH16" s="660"/>
      <c r="BI16" s="660"/>
      <c r="BJ16" s="660"/>
      <c r="BK16" s="660"/>
      <c r="BL16" s="660"/>
      <c r="BM16" s="660"/>
      <c r="BN16" s="661"/>
      <c r="BO16" s="662" t="s">
        <v>129</v>
      </c>
      <c r="BP16" s="662"/>
      <c r="BQ16" s="662"/>
      <c r="BR16" s="662"/>
      <c r="BS16" s="663" t="s">
        <v>129</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t="s">
        <v>129</v>
      </c>
      <c r="CS16" s="660"/>
      <c r="CT16" s="660"/>
      <c r="CU16" s="660"/>
      <c r="CV16" s="660"/>
      <c r="CW16" s="660"/>
      <c r="CX16" s="660"/>
      <c r="CY16" s="661"/>
      <c r="CZ16" s="662" t="s">
        <v>129</v>
      </c>
      <c r="DA16" s="662"/>
      <c r="DB16" s="662"/>
      <c r="DC16" s="662"/>
      <c r="DD16" s="668" t="s">
        <v>174</v>
      </c>
      <c r="DE16" s="660"/>
      <c r="DF16" s="660"/>
      <c r="DG16" s="660"/>
      <c r="DH16" s="660"/>
      <c r="DI16" s="660"/>
      <c r="DJ16" s="660"/>
      <c r="DK16" s="660"/>
      <c r="DL16" s="660"/>
      <c r="DM16" s="660"/>
      <c r="DN16" s="660"/>
      <c r="DO16" s="660"/>
      <c r="DP16" s="661"/>
      <c r="DQ16" s="668" t="s">
        <v>174</v>
      </c>
      <c r="DR16" s="660"/>
      <c r="DS16" s="660"/>
      <c r="DT16" s="660"/>
      <c r="DU16" s="660"/>
      <c r="DV16" s="660"/>
      <c r="DW16" s="660"/>
      <c r="DX16" s="660"/>
      <c r="DY16" s="660"/>
      <c r="DZ16" s="660"/>
      <c r="EA16" s="660"/>
      <c r="EB16" s="660"/>
      <c r="EC16" s="669"/>
    </row>
    <row r="17" spans="2:133" ht="11.25" customHeight="1" x14ac:dyDescent="0.15">
      <c r="B17" s="656" t="s">
        <v>269</v>
      </c>
      <c r="C17" s="657"/>
      <c r="D17" s="657"/>
      <c r="E17" s="657"/>
      <c r="F17" s="657"/>
      <c r="G17" s="657"/>
      <c r="H17" s="657"/>
      <c r="I17" s="657"/>
      <c r="J17" s="657"/>
      <c r="K17" s="657"/>
      <c r="L17" s="657"/>
      <c r="M17" s="657"/>
      <c r="N17" s="657"/>
      <c r="O17" s="657"/>
      <c r="P17" s="657"/>
      <c r="Q17" s="658"/>
      <c r="R17" s="659">
        <v>7887</v>
      </c>
      <c r="S17" s="660"/>
      <c r="T17" s="660"/>
      <c r="U17" s="660"/>
      <c r="V17" s="660"/>
      <c r="W17" s="660"/>
      <c r="X17" s="660"/>
      <c r="Y17" s="661"/>
      <c r="Z17" s="662">
        <v>0.1</v>
      </c>
      <c r="AA17" s="662"/>
      <c r="AB17" s="662"/>
      <c r="AC17" s="662"/>
      <c r="AD17" s="663">
        <v>7887</v>
      </c>
      <c r="AE17" s="663"/>
      <c r="AF17" s="663"/>
      <c r="AG17" s="663"/>
      <c r="AH17" s="663"/>
      <c r="AI17" s="663"/>
      <c r="AJ17" s="663"/>
      <c r="AK17" s="663"/>
      <c r="AL17" s="664">
        <v>0.2</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129</v>
      </c>
      <c r="BH17" s="660"/>
      <c r="BI17" s="660"/>
      <c r="BJ17" s="660"/>
      <c r="BK17" s="660"/>
      <c r="BL17" s="660"/>
      <c r="BM17" s="660"/>
      <c r="BN17" s="661"/>
      <c r="BO17" s="662" t="s">
        <v>174</v>
      </c>
      <c r="BP17" s="662"/>
      <c r="BQ17" s="662"/>
      <c r="BR17" s="662"/>
      <c r="BS17" s="663" t="s">
        <v>129</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683640</v>
      </c>
      <c r="CS17" s="660"/>
      <c r="CT17" s="660"/>
      <c r="CU17" s="660"/>
      <c r="CV17" s="660"/>
      <c r="CW17" s="660"/>
      <c r="CX17" s="660"/>
      <c r="CY17" s="661"/>
      <c r="CZ17" s="662">
        <v>10.9</v>
      </c>
      <c r="DA17" s="662"/>
      <c r="DB17" s="662"/>
      <c r="DC17" s="662"/>
      <c r="DD17" s="668" t="s">
        <v>129</v>
      </c>
      <c r="DE17" s="660"/>
      <c r="DF17" s="660"/>
      <c r="DG17" s="660"/>
      <c r="DH17" s="660"/>
      <c r="DI17" s="660"/>
      <c r="DJ17" s="660"/>
      <c r="DK17" s="660"/>
      <c r="DL17" s="660"/>
      <c r="DM17" s="660"/>
      <c r="DN17" s="660"/>
      <c r="DO17" s="660"/>
      <c r="DP17" s="661"/>
      <c r="DQ17" s="668">
        <v>630344</v>
      </c>
      <c r="DR17" s="660"/>
      <c r="DS17" s="660"/>
      <c r="DT17" s="660"/>
      <c r="DU17" s="660"/>
      <c r="DV17" s="660"/>
      <c r="DW17" s="660"/>
      <c r="DX17" s="660"/>
      <c r="DY17" s="660"/>
      <c r="DZ17" s="660"/>
      <c r="EA17" s="660"/>
      <c r="EB17" s="660"/>
      <c r="EC17" s="669"/>
    </row>
    <row r="18" spans="2:133" ht="11.25" customHeight="1" x14ac:dyDescent="0.15">
      <c r="B18" s="656" t="s">
        <v>272</v>
      </c>
      <c r="C18" s="657"/>
      <c r="D18" s="657"/>
      <c r="E18" s="657"/>
      <c r="F18" s="657"/>
      <c r="G18" s="657"/>
      <c r="H18" s="657"/>
      <c r="I18" s="657"/>
      <c r="J18" s="657"/>
      <c r="K18" s="657"/>
      <c r="L18" s="657"/>
      <c r="M18" s="657"/>
      <c r="N18" s="657"/>
      <c r="O18" s="657"/>
      <c r="P18" s="657"/>
      <c r="Q18" s="658"/>
      <c r="R18" s="659">
        <v>5482</v>
      </c>
      <c r="S18" s="660"/>
      <c r="T18" s="660"/>
      <c r="U18" s="660"/>
      <c r="V18" s="660"/>
      <c r="W18" s="660"/>
      <c r="X18" s="660"/>
      <c r="Y18" s="661"/>
      <c r="Z18" s="662">
        <v>0.1</v>
      </c>
      <c r="AA18" s="662"/>
      <c r="AB18" s="662"/>
      <c r="AC18" s="662"/>
      <c r="AD18" s="663">
        <v>5482</v>
      </c>
      <c r="AE18" s="663"/>
      <c r="AF18" s="663"/>
      <c r="AG18" s="663"/>
      <c r="AH18" s="663"/>
      <c r="AI18" s="663"/>
      <c r="AJ18" s="663"/>
      <c r="AK18" s="663"/>
      <c r="AL18" s="664">
        <v>0.2</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129</v>
      </c>
      <c r="BH18" s="660"/>
      <c r="BI18" s="660"/>
      <c r="BJ18" s="660"/>
      <c r="BK18" s="660"/>
      <c r="BL18" s="660"/>
      <c r="BM18" s="660"/>
      <c r="BN18" s="661"/>
      <c r="BO18" s="662" t="s">
        <v>174</v>
      </c>
      <c r="BP18" s="662"/>
      <c r="BQ18" s="662"/>
      <c r="BR18" s="662"/>
      <c r="BS18" s="663" t="s">
        <v>129</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129</v>
      </c>
      <c r="CS18" s="660"/>
      <c r="CT18" s="660"/>
      <c r="CU18" s="660"/>
      <c r="CV18" s="660"/>
      <c r="CW18" s="660"/>
      <c r="CX18" s="660"/>
      <c r="CY18" s="661"/>
      <c r="CZ18" s="662" t="s">
        <v>129</v>
      </c>
      <c r="DA18" s="662"/>
      <c r="DB18" s="662"/>
      <c r="DC18" s="662"/>
      <c r="DD18" s="668" t="s">
        <v>129</v>
      </c>
      <c r="DE18" s="660"/>
      <c r="DF18" s="660"/>
      <c r="DG18" s="660"/>
      <c r="DH18" s="660"/>
      <c r="DI18" s="660"/>
      <c r="DJ18" s="660"/>
      <c r="DK18" s="660"/>
      <c r="DL18" s="660"/>
      <c r="DM18" s="660"/>
      <c r="DN18" s="660"/>
      <c r="DO18" s="660"/>
      <c r="DP18" s="661"/>
      <c r="DQ18" s="668" t="s">
        <v>129</v>
      </c>
      <c r="DR18" s="660"/>
      <c r="DS18" s="660"/>
      <c r="DT18" s="660"/>
      <c r="DU18" s="660"/>
      <c r="DV18" s="660"/>
      <c r="DW18" s="660"/>
      <c r="DX18" s="660"/>
      <c r="DY18" s="660"/>
      <c r="DZ18" s="660"/>
      <c r="EA18" s="660"/>
      <c r="EB18" s="660"/>
      <c r="EC18" s="669"/>
    </row>
    <row r="19" spans="2:133" ht="11.25" customHeight="1" x14ac:dyDescent="0.15">
      <c r="B19" s="656" t="s">
        <v>275</v>
      </c>
      <c r="C19" s="657"/>
      <c r="D19" s="657"/>
      <c r="E19" s="657"/>
      <c r="F19" s="657"/>
      <c r="G19" s="657"/>
      <c r="H19" s="657"/>
      <c r="I19" s="657"/>
      <c r="J19" s="657"/>
      <c r="K19" s="657"/>
      <c r="L19" s="657"/>
      <c r="M19" s="657"/>
      <c r="N19" s="657"/>
      <c r="O19" s="657"/>
      <c r="P19" s="657"/>
      <c r="Q19" s="658"/>
      <c r="R19" s="659">
        <v>5324</v>
      </c>
      <c r="S19" s="660"/>
      <c r="T19" s="660"/>
      <c r="U19" s="660"/>
      <c r="V19" s="660"/>
      <c r="W19" s="660"/>
      <c r="X19" s="660"/>
      <c r="Y19" s="661"/>
      <c r="Z19" s="662">
        <v>0.1</v>
      </c>
      <c r="AA19" s="662"/>
      <c r="AB19" s="662"/>
      <c r="AC19" s="662"/>
      <c r="AD19" s="663">
        <v>5324</v>
      </c>
      <c r="AE19" s="663"/>
      <c r="AF19" s="663"/>
      <c r="AG19" s="663"/>
      <c r="AH19" s="663"/>
      <c r="AI19" s="663"/>
      <c r="AJ19" s="663"/>
      <c r="AK19" s="663"/>
      <c r="AL19" s="664">
        <v>0.2</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v>27647</v>
      </c>
      <c r="BH19" s="660"/>
      <c r="BI19" s="660"/>
      <c r="BJ19" s="660"/>
      <c r="BK19" s="660"/>
      <c r="BL19" s="660"/>
      <c r="BM19" s="660"/>
      <c r="BN19" s="661"/>
      <c r="BO19" s="662">
        <v>3.3</v>
      </c>
      <c r="BP19" s="662"/>
      <c r="BQ19" s="662"/>
      <c r="BR19" s="662"/>
      <c r="BS19" s="663" t="s">
        <v>129</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129</v>
      </c>
      <c r="CS19" s="660"/>
      <c r="CT19" s="660"/>
      <c r="CU19" s="660"/>
      <c r="CV19" s="660"/>
      <c r="CW19" s="660"/>
      <c r="CX19" s="660"/>
      <c r="CY19" s="661"/>
      <c r="CZ19" s="662" t="s">
        <v>129</v>
      </c>
      <c r="DA19" s="662"/>
      <c r="DB19" s="662"/>
      <c r="DC19" s="662"/>
      <c r="DD19" s="668" t="s">
        <v>129</v>
      </c>
      <c r="DE19" s="660"/>
      <c r="DF19" s="660"/>
      <c r="DG19" s="660"/>
      <c r="DH19" s="660"/>
      <c r="DI19" s="660"/>
      <c r="DJ19" s="660"/>
      <c r="DK19" s="660"/>
      <c r="DL19" s="660"/>
      <c r="DM19" s="660"/>
      <c r="DN19" s="660"/>
      <c r="DO19" s="660"/>
      <c r="DP19" s="661"/>
      <c r="DQ19" s="668" t="s">
        <v>129</v>
      </c>
      <c r="DR19" s="660"/>
      <c r="DS19" s="660"/>
      <c r="DT19" s="660"/>
      <c r="DU19" s="660"/>
      <c r="DV19" s="660"/>
      <c r="DW19" s="660"/>
      <c r="DX19" s="660"/>
      <c r="DY19" s="660"/>
      <c r="DZ19" s="660"/>
      <c r="EA19" s="660"/>
      <c r="EB19" s="660"/>
      <c r="EC19" s="669"/>
    </row>
    <row r="20" spans="2:133" ht="11.25" customHeight="1" x14ac:dyDescent="0.15">
      <c r="B20" s="672" t="s">
        <v>278</v>
      </c>
      <c r="C20" s="673"/>
      <c r="D20" s="673"/>
      <c r="E20" s="673"/>
      <c r="F20" s="673"/>
      <c r="G20" s="673"/>
      <c r="H20" s="673"/>
      <c r="I20" s="673"/>
      <c r="J20" s="673"/>
      <c r="K20" s="673"/>
      <c r="L20" s="673"/>
      <c r="M20" s="673"/>
      <c r="N20" s="673"/>
      <c r="O20" s="673"/>
      <c r="P20" s="673"/>
      <c r="Q20" s="674"/>
      <c r="R20" s="659">
        <v>158</v>
      </c>
      <c r="S20" s="660"/>
      <c r="T20" s="660"/>
      <c r="U20" s="660"/>
      <c r="V20" s="660"/>
      <c r="W20" s="660"/>
      <c r="X20" s="660"/>
      <c r="Y20" s="661"/>
      <c r="Z20" s="662">
        <v>0</v>
      </c>
      <c r="AA20" s="662"/>
      <c r="AB20" s="662"/>
      <c r="AC20" s="662"/>
      <c r="AD20" s="663">
        <v>158</v>
      </c>
      <c r="AE20" s="663"/>
      <c r="AF20" s="663"/>
      <c r="AG20" s="663"/>
      <c r="AH20" s="663"/>
      <c r="AI20" s="663"/>
      <c r="AJ20" s="663"/>
      <c r="AK20" s="663"/>
      <c r="AL20" s="664">
        <v>0</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v>27647</v>
      </c>
      <c r="BH20" s="660"/>
      <c r="BI20" s="660"/>
      <c r="BJ20" s="660"/>
      <c r="BK20" s="660"/>
      <c r="BL20" s="660"/>
      <c r="BM20" s="660"/>
      <c r="BN20" s="661"/>
      <c r="BO20" s="662">
        <v>3.3</v>
      </c>
      <c r="BP20" s="662"/>
      <c r="BQ20" s="662"/>
      <c r="BR20" s="662"/>
      <c r="BS20" s="663" t="s">
        <v>129</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6286714</v>
      </c>
      <c r="CS20" s="660"/>
      <c r="CT20" s="660"/>
      <c r="CU20" s="660"/>
      <c r="CV20" s="660"/>
      <c r="CW20" s="660"/>
      <c r="CX20" s="660"/>
      <c r="CY20" s="661"/>
      <c r="CZ20" s="662">
        <v>100</v>
      </c>
      <c r="DA20" s="662"/>
      <c r="DB20" s="662"/>
      <c r="DC20" s="662"/>
      <c r="DD20" s="668">
        <v>579169</v>
      </c>
      <c r="DE20" s="660"/>
      <c r="DF20" s="660"/>
      <c r="DG20" s="660"/>
      <c r="DH20" s="660"/>
      <c r="DI20" s="660"/>
      <c r="DJ20" s="660"/>
      <c r="DK20" s="660"/>
      <c r="DL20" s="660"/>
      <c r="DM20" s="660"/>
      <c r="DN20" s="660"/>
      <c r="DO20" s="660"/>
      <c r="DP20" s="661"/>
      <c r="DQ20" s="668">
        <v>3820570</v>
      </c>
      <c r="DR20" s="660"/>
      <c r="DS20" s="660"/>
      <c r="DT20" s="660"/>
      <c r="DU20" s="660"/>
      <c r="DV20" s="660"/>
      <c r="DW20" s="660"/>
      <c r="DX20" s="660"/>
      <c r="DY20" s="660"/>
      <c r="DZ20" s="660"/>
      <c r="EA20" s="660"/>
      <c r="EB20" s="660"/>
      <c r="EC20" s="669"/>
    </row>
    <row r="21" spans="2:133" ht="11.25" customHeight="1" x14ac:dyDescent="0.15">
      <c r="B21" s="656" t="s">
        <v>281</v>
      </c>
      <c r="C21" s="657"/>
      <c r="D21" s="657"/>
      <c r="E21" s="657"/>
      <c r="F21" s="657"/>
      <c r="G21" s="657"/>
      <c r="H21" s="657"/>
      <c r="I21" s="657"/>
      <c r="J21" s="657"/>
      <c r="K21" s="657"/>
      <c r="L21" s="657"/>
      <c r="M21" s="657"/>
      <c r="N21" s="657"/>
      <c r="O21" s="657"/>
      <c r="P21" s="657"/>
      <c r="Q21" s="658"/>
      <c r="R21" s="659">
        <v>2580166</v>
      </c>
      <c r="S21" s="660"/>
      <c r="T21" s="660"/>
      <c r="U21" s="660"/>
      <c r="V21" s="660"/>
      <c r="W21" s="660"/>
      <c r="X21" s="660"/>
      <c r="Y21" s="661"/>
      <c r="Z21" s="662">
        <v>39.299999999999997</v>
      </c>
      <c r="AA21" s="662"/>
      <c r="AB21" s="662"/>
      <c r="AC21" s="662"/>
      <c r="AD21" s="663">
        <v>2357842</v>
      </c>
      <c r="AE21" s="663"/>
      <c r="AF21" s="663"/>
      <c r="AG21" s="663"/>
      <c r="AH21" s="663"/>
      <c r="AI21" s="663"/>
      <c r="AJ21" s="663"/>
      <c r="AK21" s="663"/>
      <c r="AL21" s="664">
        <v>67.900000000000006</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t="s">
        <v>129</v>
      </c>
      <c r="BH21" s="660"/>
      <c r="BI21" s="660"/>
      <c r="BJ21" s="660"/>
      <c r="BK21" s="660"/>
      <c r="BL21" s="660"/>
      <c r="BM21" s="660"/>
      <c r="BN21" s="661"/>
      <c r="BO21" s="662" t="s">
        <v>129</v>
      </c>
      <c r="BP21" s="662"/>
      <c r="BQ21" s="662"/>
      <c r="BR21" s="662"/>
      <c r="BS21" s="663" t="s">
        <v>129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283</v>
      </c>
      <c r="C22" s="657"/>
      <c r="D22" s="657"/>
      <c r="E22" s="657"/>
      <c r="F22" s="657"/>
      <c r="G22" s="657"/>
      <c r="H22" s="657"/>
      <c r="I22" s="657"/>
      <c r="J22" s="657"/>
      <c r="K22" s="657"/>
      <c r="L22" s="657"/>
      <c r="M22" s="657"/>
      <c r="N22" s="657"/>
      <c r="O22" s="657"/>
      <c r="P22" s="657"/>
      <c r="Q22" s="658"/>
      <c r="R22" s="659">
        <v>2357842</v>
      </c>
      <c r="S22" s="660"/>
      <c r="T22" s="660"/>
      <c r="U22" s="660"/>
      <c r="V22" s="660"/>
      <c r="W22" s="660"/>
      <c r="X22" s="660"/>
      <c r="Y22" s="661"/>
      <c r="Z22" s="662">
        <v>35.9</v>
      </c>
      <c r="AA22" s="662"/>
      <c r="AB22" s="662"/>
      <c r="AC22" s="662"/>
      <c r="AD22" s="663">
        <v>2357842</v>
      </c>
      <c r="AE22" s="663"/>
      <c r="AF22" s="663"/>
      <c r="AG22" s="663"/>
      <c r="AH22" s="663"/>
      <c r="AI22" s="663"/>
      <c r="AJ22" s="663"/>
      <c r="AK22" s="663"/>
      <c r="AL22" s="664">
        <v>67.900000000000006</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t="s">
        <v>174</v>
      </c>
      <c r="BH22" s="660"/>
      <c r="BI22" s="660"/>
      <c r="BJ22" s="660"/>
      <c r="BK22" s="660"/>
      <c r="BL22" s="660"/>
      <c r="BM22" s="660"/>
      <c r="BN22" s="661"/>
      <c r="BO22" s="662" t="s">
        <v>174</v>
      </c>
      <c r="BP22" s="662"/>
      <c r="BQ22" s="662"/>
      <c r="BR22" s="662"/>
      <c r="BS22" s="663" t="s">
        <v>174</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286</v>
      </c>
      <c r="C23" s="657"/>
      <c r="D23" s="657"/>
      <c r="E23" s="657"/>
      <c r="F23" s="657"/>
      <c r="G23" s="657"/>
      <c r="H23" s="657"/>
      <c r="I23" s="657"/>
      <c r="J23" s="657"/>
      <c r="K23" s="657"/>
      <c r="L23" s="657"/>
      <c r="M23" s="657"/>
      <c r="N23" s="657"/>
      <c r="O23" s="657"/>
      <c r="P23" s="657"/>
      <c r="Q23" s="658"/>
      <c r="R23" s="659">
        <v>222324</v>
      </c>
      <c r="S23" s="660"/>
      <c r="T23" s="660"/>
      <c r="U23" s="660"/>
      <c r="V23" s="660"/>
      <c r="W23" s="660"/>
      <c r="X23" s="660"/>
      <c r="Y23" s="661"/>
      <c r="Z23" s="662">
        <v>3.4</v>
      </c>
      <c r="AA23" s="662"/>
      <c r="AB23" s="662"/>
      <c r="AC23" s="662"/>
      <c r="AD23" s="663" t="s">
        <v>129</v>
      </c>
      <c r="AE23" s="663"/>
      <c r="AF23" s="663"/>
      <c r="AG23" s="663"/>
      <c r="AH23" s="663"/>
      <c r="AI23" s="663"/>
      <c r="AJ23" s="663"/>
      <c r="AK23" s="663"/>
      <c r="AL23" s="664" t="s">
        <v>129</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v>27647</v>
      </c>
      <c r="BH23" s="660"/>
      <c r="BI23" s="660"/>
      <c r="BJ23" s="660"/>
      <c r="BK23" s="660"/>
      <c r="BL23" s="660"/>
      <c r="BM23" s="660"/>
      <c r="BN23" s="661"/>
      <c r="BO23" s="662">
        <v>3.3</v>
      </c>
      <c r="BP23" s="662"/>
      <c r="BQ23" s="662"/>
      <c r="BR23" s="662"/>
      <c r="BS23" s="663" t="s">
        <v>129</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15">
      <c r="B24" s="656" t="s">
        <v>293</v>
      </c>
      <c r="C24" s="657"/>
      <c r="D24" s="657"/>
      <c r="E24" s="657"/>
      <c r="F24" s="657"/>
      <c r="G24" s="657"/>
      <c r="H24" s="657"/>
      <c r="I24" s="657"/>
      <c r="J24" s="657"/>
      <c r="K24" s="657"/>
      <c r="L24" s="657"/>
      <c r="M24" s="657"/>
      <c r="N24" s="657"/>
      <c r="O24" s="657"/>
      <c r="P24" s="657"/>
      <c r="Q24" s="658"/>
      <c r="R24" s="659" t="s">
        <v>129</v>
      </c>
      <c r="S24" s="660"/>
      <c r="T24" s="660"/>
      <c r="U24" s="660"/>
      <c r="V24" s="660"/>
      <c r="W24" s="660"/>
      <c r="X24" s="660"/>
      <c r="Y24" s="661"/>
      <c r="Z24" s="662" t="s">
        <v>129</v>
      </c>
      <c r="AA24" s="662"/>
      <c r="AB24" s="662"/>
      <c r="AC24" s="662"/>
      <c r="AD24" s="663" t="s">
        <v>129</v>
      </c>
      <c r="AE24" s="663"/>
      <c r="AF24" s="663"/>
      <c r="AG24" s="663"/>
      <c r="AH24" s="663"/>
      <c r="AI24" s="663"/>
      <c r="AJ24" s="663"/>
      <c r="AK24" s="663"/>
      <c r="AL24" s="664" t="s">
        <v>174</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174</v>
      </c>
      <c r="BH24" s="660"/>
      <c r="BI24" s="660"/>
      <c r="BJ24" s="660"/>
      <c r="BK24" s="660"/>
      <c r="BL24" s="660"/>
      <c r="BM24" s="660"/>
      <c r="BN24" s="661"/>
      <c r="BO24" s="662" t="s">
        <v>129</v>
      </c>
      <c r="BP24" s="662"/>
      <c r="BQ24" s="662"/>
      <c r="BR24" s="662"/>
      <c r="BS24" s="663" t="s">
        <v>174</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2566025</v>
      </c>
      <c r="CS24" s="649"/>
      <c r="CT24" s="649"/>
      <c r="CU24" s="649"/>
      <c r="CV24" s="649"/>
      <c r="CW24" s="649"/>
      <c r="CX24" s="649"/>
      <c r="CY24" s="650"/>
      <c r="CZ24" s="653">
        <v>40.799999999999997</v>
      </c>
      <c r="DA24" s="654"/>
      <c r="DB24" s="654"/>
      <c r="DC24" s="670"/>
      <c r="DD24" s="694">
        <v>1928542</v>
      </c>
      <c r="DE24" s="649"/>
      <c r="DF24" s="649"/>
      <c r="DG24" s="649"/>
      <c r="DH24" s="649"/>
      <c r="DI24" s="649"/>
      <c r="DJ24" s="649"/>
      <c r="DK24" s="650"/>
      <c r="DL24" s="694">
        <v>1712734</v>
      </c>
      <c r="DM24" s="649"/>
      <c r="DN24" s="649"/>
      <c r="DO24" s="649"/>
      <c r="DP24" s="649"/>
      <c r="DQ24" s="649"/>
      <c r="DR24" s="649"/>
      <c r="DS24" s="649"/>
      <c r="DT24" s="649"/>
      <c r="DU24" s="649"/>
      <c r="DV24" s="650"/>
      <c r="DW24" s="653">
        <v>48.8</v>
      </c>
      <c r="DX24" s="654"/>
      <c r="DY24" s="654"/>
      <c r="DZ24" s="654"/>
      <c r="EA24" s="654"/>
      <c r="EB24" s="654"/>
      <c r="EC24" s="655"/>
    </row>
    <row r="25" spans="2:133" ht="11.25" customHeight="1" x14ac:dyDescent="0.15">
      <c r="B25" s="656" t="s">
        <v>296</v>
      </c>
      <c r="C25" s="657"/>
      <c r="D25" s="657"/>
      <c r="E25" s="657"/>
      <c r="F25" s="657"/>
      <c r="G25" s="657"/>
      <c r="H25" s="657"/>
      <c r="I25" s="657"/>
      <c r="J25" s="657"/>
      <c r="K25" s="657"/>
      <c r="L25" s="657"/>
      <c r="M25" s="657"/>
      <c r="N25" s="657"/>
      <c r="O25" s="657"/>
      <c r="P25" s="657"/>
      <c r="Q25" s="658"/>
      <c r="R25" s="659">
        <v>3696254</v>
      </c>
      <c r="S25" s="660"/>
      <c r="T25" s="660"/>
      <c r="U25" s="660"/>
      <c r="V25" s="660"/>
      <c r="W25" s="660"/>
      <c r="X25" s="660"/>
      <c r="Y25" s="661"/>
      <c r="Z25" s="662">
        <v>56.3</v>
      </c>
      <c r="AA25" s="662"/>
      <c r="AB25" s="662"/>
      <c r="AC25" s="662"/>
      <c r="AD25" s="663">
        <v>3446283</v>
      </c>
      <c r="AE25" s="663"/>
      <c r="AF25" s="663"/>
      <c r="AG25" s="663"/>
      <c r="AH25" s="663"/>
      <c r="AI25" s="663"/>
      <c r="AJ25" s="663"/>
      <c r="AK25" s="663"/>
      <c r="AL25" s="664">
        <v>99.2</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129</v>
      </c>
      <c r="BH25" s="660"/>
      <c r="BI25" s="660"/>
      <c r="BJ25" s="660"/>
      <c r="BK25" s="660"/>
      <c r="BL25" s="660"/>
      <c r="BM25" s="660"/>
      <c r="BN25" s="661"/>
      <c r="BO25" s="662" t="s">
        <v>174</v>
      </c>
      <c r="BP25" s="662"/>
      <c r="BQ25" s="662"/>
      <c r="BR25" s="662"/>
      <c r="BS25" s="663" t="s">
        <v>129</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1165768</v>
      </c>
      <c r="CS25" s="691"/>
      <c r="CT25" s="691"/>
      <c r="CU25" s="691"/>
      <c r="CV25" s="691"/>
      <c r="CW25" s="691"/>
      <c r="CX25" s="691"/>
      <c r="CY25" s="692"/>
      <c r="CZ25" s="664">
        <v>18.5</v>
      </c>
      <c r="DA25" s="689"/>
      <c r="DB25" s="689"/>
      <c r="DC25" s="693"/>
      <c r="DD25" s="668">
        <v>1007067</v>
      </c>
      <c r="DE25" s="691"/>
      <c r="DF25" s="691"/>
      <c r="DG25" s="691"/>
      <c r="DH25" s="691"/>
      <c r="DI25" s="691"/>
      <c r="DJ25" s="691"/>
      <c r="DK25" s="692"/>
      <c r="DL25" s="668">
        <v>947097</v>
      </c>
      <c r="DM25" s="691"/>
      <c r="DN25" s="691"/>
      <c r="DO25" s="691"/>
      <c r="DP25" s="691"/>
      <c r="DQ25" s="691"/>
      <c r="DR25" s="691"/>
      <c r="DS25" s="691"/>
      <c r="DT25" s="691"/>
      <c r="DU25" s="691"/>
      <c r="DV25" s="692"/>
      <c r="DW25" s="664">
        <v>27</v>
      </c>
      <c r="DX25" s="689"/>
      <c r="DY25" s="689"/>
      <c r="DZ25" s="689"/>
      <c r="EA25" s="689"/>
      <c r="EB25" s="689"/>
      <c r="EC25" s="690"/>
    </row>
    <row r="26" spans="2:133" ht="11.25" customHeight="1" x14ac:dyDescent="0.15">
      <c r="B26" s="656" t="s">
        <v>299</v>
      </c>
      <c r="C26" s="657"/>
      <c r="D26" s="657"/>
      <c r="E26" s="657"/>
      <c r="F26" s="657"/>
      <c r="G26" s="657"/>
      <c r="H26" s="657"/>
      <c r="I26" s="657"/>
      <c r="J26" s="657"/>
      <c r="K26" s="657"/>
      <c r="L26" s="657"/>
      <c r="M26" s="657"/>
      <c r="N26" s="657"/>
      <c r="O26" s="657"/>
      <c r="P26" s="657"/>
      <c r="Q26" s="658"/>
      <c r="R26" s="659">
        <v>643</v>
      </c>
      <c r="S26" s="660"/>
      <c r="T26" s="660"/>
      <c r="U26" s="660"/>
      <c r="V26" s="660"/>
      <c r="W26" s="660"/>
      <c r="X26" s="660"/>
      <c r="Y26" s="661"/>
      <c r="Z26" s="662">
        <v>0</v>
      </c>
      <c r="AA26" s="662"/>
      <c r="AB26" s="662"/>
      <c r="AC26" s="662"/>
      <c r="AD26" s="663">
        <v>643</v>
      </c>
      <c r="AE26" s="663"/>
      <c r="AF26" s="663"/>
      <c r="AG26" s="663"/>
      <c r="AH26" s="663"/>
      <c r="AI26" s="663"/>
      <c r="AJ26" s="663"/>
      <c r="AK26" s="663"/>
      <c r="AL26" s="664">
        <v>0</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174</v>
      </c>
      <c r="BH26" s="660"/>
      <c r="BI26" s="660"/>
      <c r="BJ26" s="660"/>
      <c r="BK26" s="660"/>
      <c r="BL26" s="660"/>
      <c r="BM26" s="660"/>
      <c r="BN26" s="661"/>
      <c r="BO26" s="662" t="s">
        <v>129</v>
      </c>
      <c r="BP26" s="662"/>
      <c r="BQ26" s="662"/>
      <c r="BR26" s="662"/>
      <c r="BS26" s="663" t="s">
        <v>174</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478853</v>
      </c>
      <c r="CS26" s="660"/>
      <c r="CT26" s="660"/>
      <c r="CU26" s="660"/>
      <c r="CV26" s="660"/>
      <c r="CW26" s="660"/>
      <c r="CX26" s="660"/>
      <c r="CY26" s="661"/>
      <c r="CZ26" s="664">
        <v>7.6</v>
      </c>
      <c r="DA26" s="689"/>
      <c r="DB26" s="689"/>
      <c r="DC26" s="693"/>
      <c r="DD26" s="668">
        <v>369254</v>
      </c>
      <c r="DE26" s="660"/>
      <c r="DF26" s="660"/>
      <c r="DG26" s="660"/>
      <c r="DH26" s="660"/>
      <c r="DI26" s="660"/>
      <c r="DJ26" s="660"/>
      <c r="DK26" s="661"/>
      <c r="DL26" s="668" t="s">
        <v>129</v>
      </c>
      <c r="DM26" s="660"/>
      <c r="DN26" s="660"/>
      <c r="DO26" s="660"/>
      <c r="DP26" s="660"/>
      <c r="DQ26" s="660"/>
      <c r="DR26" s="660"/>
      <c r="DS26" s="660"/>
      <c r="DT26" s="660"/>
      <c r="DU26" s="660"/>
      <c r="DV26" s="661"/>
      <c r="DW26" s="664" t="s">
        <v>174</v>
      </c>
      <c r="DX26" s="689"/>
      <c r="DY26" s="689"/>
      <c r="DZ26" s="689"/>
      <c r="EA26" s="689"/>
      <c r="EB26" s="689"/>
      <c r="EC26" s="690"/>
    </row>
    <row r="27" spans="2:133" ht="11.25" customHeight="1" x14ac:dyDescent="0.15">
      <c r="B27" s="656" t="s">
        <v>302</v>
      </c>
      <c r="C27" s="657"/>
      <c r="D27" s="657"/>
      <c r="E27" s="657"/>
      <c r="F27" s="657"/>
      <c r="G27" s="657"/>
      <c r="H27" s="657"/>
      <c r="I27" s="657"/>
      <c r="J27" s="657"/>
      <c r="K27" s="657"/>
      <c r="L27" s="657"/>
      <c r="M27" s="657"/>
      <c r="N27" s="657"/>
      <c r="O27" s="657"/>
      <c r="P27" s="657"/>
      <c r="Q27" s="658"/>
      <c r="R27" s="659">
        <v>239</v>
      </c>
      <c r="S27" s="660"/>
      <c r="T27" s="660"/>
      <c r="U27" s="660"/>
      <c r="V27" s="660"/>
      <c r="W27" s="660"/>
      <c r="X27" s="660"/>
      <c r="Y27" s="661"/>
      <c r="Z27" s="662">
        <v>0</v>
      </c>
      <c r="AA27" s="662"/>
      <c r="AB27" s="662"/>
      <c r="AC27" s="662"/>
      <c r="AD27" s="663">
        <v>239</v>
      </c>
      <c r="AE27" s="663"/>
      <c r="AF27" s="663"/>
      <c r="AG27" s="663"/>
      <c r="AH27" s="663"/>
      <c r="AI27" s="663"/>
      <c r="AJ27" s="663"/>
      <c r="AK27" s="663"/>
      <c r="AL27" s="664">
        <v>0</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829243</v>
      </c>
      <c r="BH27" s="660"/>
      <c r="BI27" s="660"/>
      <c r="BJ27" s="660"/>
      <c r="BK27" s="660"/>
      <c r="BL27" s="660"/>
      <c r="BM27" s="660"/>
      <c r="BN27" s="661"/>
      <c r="BO27" s="662">
        <v>100</v>
      </c>
      <c r="BP27" s="662"/>
      <c r="BQ27" s="662"/>
      <c r="BR27" s="662"/>
      <c r="BS27" s="663">
        <v>6089</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716617</v>
      </c>
      <c r="CS27" s="691"/>
      <c r="CT27" s="691"/>
      <c r="CU27" s="691"/>
      <c r="CV27" s="691"/>
      <c r="CW27" s="691"/>
      <c r="CX27" s="691"/>
      <c r="CY27" s="692"/>
      <c r="CZ27" s="664">
        <v>11.4</v>
      </c>
      <c r="DA27" s="689"/>
      <c r="DB27" s="689"/>
      <c r="DC27" s="693"/>
      <c r="DD27" s="668">
        <v>291131</v>
      </c>
      <c r="DE27" s="691"/>
      <c r="DF27" s="691"/>
      <c r="DG27" s="691"/>
      <c r="DH27" s="691"/>
      <c r="DI27" s="691"/>
      <c r="DJ27" s="691"/>
      <c r="DK27" s="692"/>
      <c r="DL27" s="668">
        <v>135293</v>
      </c>
      <c r="DM27" s="691"/>
      <c r="DN27" s="691"/>
      <c r="DO27" s="691"/>
      <c r="DP27" s="691"/>
      <c r="DQ27" s="691"/>
      <c r="DR27" s="691"/>
      <c r="DS27" s="691"/>
      <c r="DT27" s="691"/>
      <c r="DU27" s="691"/>
      <c r="DV27" s="692"/>
      <c r="DW27" s="664">
        <v>3.9</v>
      </c>
      <c r="DX27" s="689"/>
      <c r="DY27" s="689"/>
      <c r="DZ27" s="689"/>
      <c r="EA27" s="689"/>
      <c r="EB27" s="689"/>
      <c r="EC27" s="690"/>
    </row>
    <row r="28" spans="2:133" ht="11.25" customHeight="1" x14ac:dyDescent="0.15">
      <c r="B28" s="656" t="s">
        <v>305</v>
      </c>
      <c r="C28" s="657"/>
      <c r="D28" s="657"/>
      <c r="E28" s="657"/>
      <c r="F28" s="657"/>
      <c r="G28" s="657"/>
      <c r="H28" s="657"/>
      <c r="I28" s="657"/>
      <c r="J28" s="657"/>
      <c r="K28" s="657"/>
      <c r="L28" s="657"/>
      <c r="M28" s="657"/>
      <c r="N28" s="657"/>
      <c r="O28" s="657"/>
      <c r="P28" s="657"/>
      <c r="Q28" s="658"/>
      <c r="R28" s="659">
        <v>98504</v>
      </c>
      <c r="S28" s="660"/>
      <c r="T28" s="660"/>
      <c r="U28" s="660"/>
      <c r="V28" s="660"/>
      <c r="W28" s="660"/>
      <c r="X28" s="660"/>
      <c r="Y28" s="661"/>
      <c r="Z28" s="662">
        <v>1.5</v>
      </c>
      <c r="AA28" s="662"/>
      <c r="AB28" s="662"/>
      <c r="AC28" s="662"/>
      <c r="AD28" s="663" t="s">
        <v>129</v>
      </c>
      <c r="AE28" s="663"/>
      <c r="AF28" s="663"/>
      <c r="AG28" s="663"/>
      <c r="AH28" s="663"/>
      <c r="AI28" s="663"/>
      <c r="AJ28" s="663"/>
      <c r="AK28" s="663"/>
      <c r="AL28" s="664" t="s">
        <v>174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683640</v>
      </c>
      <c r="CS28" s="660"/>
      <c r="CT28" s="660"/>
      <c r="CU28" s="660"/>
      <c r="CV28" s="660"/>
      <c r="CW28" s="660"/>
      <c r="CX28" s="660"/>
      <c r="CY28" s="661"/>
      <c r="CZ28" s="664">
        <v>10.9</v>
      </c>
      <c r="DA28" s="689"/>
      <c r="DB28" s="689"/>
      <c r="DC28" s="693"/>
      <c r="DD28" s="668">
        <v>630344</v>
      </c>
      <c r="DE28" s="660"/>
      <c r="DF28" s="660"/>
      <c r="DG28" s="660"/>
      <c r="DH28" s="660"/>
      <c r="DI28" s="660"/>
      <c r="DJ28" s="660"/>
      <c r="DK28" s="661"/>
      <c r="DL28" s="668">
        <v>630344</v>
      </c>
      <c r="DM28" s="660"/>
      <c r="DN28" s="660"/>
      <c r="DO28" s="660"/>
      <c r="DP28" s="660"/>
      <c r="DQ28" s="660"/>
      <c r="DR28" s="660"/>
      <c r="DS28" s="660"/>
      <c r="DT28" s="660"/>
      <c r="DU28" s="660"/>
      <c r="DV28" s="661"/>
      <c r="DW28" s="664">
        <v>18</v>
      </c>
      <c r="DX28" s="689"/>
      <c r="DY28" s="689"/>
      <c r="DZ28" s="689"/>
      <c r="EA28" s="689"/>
      <c r="EB28" s="689"/>
      <c r="EC28" s="690"/>
    </row>
    <row r="29" spans="2:133" ht="11.25" customHeight="1" x14ac:dyDescent="0.15">
      <c r="B29" s="656" t="s">
        <v>307</v>
      </c>
      <c r="C29" s="657"/>
      <c r="D29" s="657"/>
      <c r="E29" s="657"/>
      <c r="F29" s="657"/>
      <c r="G29" s="657"/>
      <c r="H29" s="657"/>
      <c r="I29" s="657"/>
      <c r="J29" s="657"/>
      <c r="K29" s="657"/>
      <c r="L29" s="657"/>
      <c r="M29" s="657"/>
      <c r="N29" s="657"/>
      <c r="O29" s="657"/>
      <c r="P29" s="657"/>
      <c r="Q29" s="658"/>
      <c r="R29" s="659">
        <v>22699</v>
      </c>
      <c r="S29" s="660"/>
      <c r="T29" s="660"/>
      <c r="U29" s="660"/>
      <c r="V29" s="660"/>
      <c r="W29" s="660"/>
      <c r="X29" s="660"/>
      <c r="Y29" s="661"/>
      <c r="Z29" s="662">
        <v>0.3</v>
      </c>
      <c r="AA29" s="662"/>
      <c r="AB29" s="662"/>
      <c r="AC29" s="662"/>
      <c r="AD29" s="663" t="s">
        <v>129</v>
      </c>
      <c r="AE29" s="663"/>
      <c r="AF29" s="663"/>
      <c r="AG29" s="663"/>
      <c r="AH29" s="663"/>
      <c r="AI29" s="663"/>
      <c r="AJ29" s="663"/>
      <c r="AK29" s="663"/>
      <c r="AL29" s="664" t="s">
        <v>129</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308</v>
      </c>
      <c r="CE29" s="696"/>
      <c r="CF29" s="656" t="s">
        <v>71</v>
      </c>
      <c r="CG29" s="657"/>
      <c r="CH29" s="657"/>
      <c r="CI29" s="657"/>
      <c r="CJ29" s="657"/>
      <c r="CK29" s="657"/>
      <c r="CL29" s="657"/>
      <c r="CM29" s="657"/>
      <c r="CN29" s="657"/>
      <c r="CO29" s="657"/>
      <c r="CP29" s="657"/>
      <c r="CQ29" s="658"/>
      <c r="CR29" s="659">
        <v>683640</v>
      </c>
      <c r="CS29" s="691"/>
      <c r="CT29" s="691"/>
      <c r="CU29" s="691"/>
      <c r="CV29" s="691"/>
      <c r="CW29" s="691"/>
      <c r="CX29" s="691"/>
      <c r="CY29" s="692"/>
      <c r="CZ29" s="664">
        <v>10.9</v>
      </c>
      <c r="DA29" s="689"/>
      <c r="DB29" s="689"/>
      <c r="DC29" s="693"/>
      <c r="DD29" s="668">
        <v>630344</v>
      </c>
      <c r="DE29" s="691"/>
      <c r="DF29" s="691"/>
      <c r="DG29" s="691"/>
      <c r="DH29" s="691"/>
      <c r="DI29" s="691"/>
      <c r="DJ29" s="691"/>
      <c r="DK29" s="692"/>
      <c r="DL29" s="668">
        <v>630344</v>
      </c>
      <c r="DM29" s="691"/>
      <c r="DN29" s="691"/>
      <c r="DO29" s="691"/>
      <c r="DP29" s="691"/>
      <c r="DQ29" s="691"/>
      <c r="DR29" s="691"/>
      <c r="DS29" s="691"/>
      <c r="DT29" s="691"/>
      <c r="DU29" s="691"/>
      <c r="DV29" s="692"/>
      <c r="DW29" s="664">
        <v>18</v>
      </c>
      <c r="DX29" s="689"/>
      <c r="DY29" s="689"/>
      <c r="DZ29" s="689"/>
      <c r="EA29" s="689"/>
      <c r="EB29" s="689"/>
      <c r="EC29" s="690"/>
    </row>
    <row r="30" spans="2:133" ht="11.25" customHeight="1" x14ac:dyDescent="0.15">
      <c r="B30" s="656" t="s">
        <v>309</v>
      </c>
      <c r="C30" s="657"/>
      <c r="D30" s="657"/>
      <c r="E30" s="657"/>
      <c r="F30" s="657"/>
      <c r="G30" s="657"/>
      <c r="H30" s="657"/>
      <c r="I30" s="657"/>
      <c r="J30" s="657"/>
      <c r="K30" s="657"/>
      <c r="L30" s="657"/>
      <c r="M30" s="657"/>
      <c r="N30" s="657"/>
      <c r="O30" s="657"/>
      <c r="P30" s="657"/>
      <c r="Q30" s="658"/>
      <c r="R30" s="659">
        <v>826337</v>
      </c>
      <c r="S30" s="660"/>
      <c r="T30" s="660"/>
      <c r="U30" s="660"/>
      <c r="V30" s="660"/>
      <c r="W30" s="660"/>
      <c r="X30" s="660"/>
      <c r="Y30" s="661"/>
      <c r="Z30" s="662">
        <v>12.6</v>
      </c>
      <c r="AA30" s="662"/>
      <c r="AB30" s="662"/>
      <c r="AC30" s="662"/>
      <c r="AD30" s="663" t="s">
        <v>174</v>
      </c>
      <c r="AE30" s="663"/>
      <c r="AF30" s="663"/>
      <c r="AG30" s="663"/>
      <c r="AH30" s="663"/>
      <c r="AI30" s="663"/>
      <c r="AJ30" s="663"/>
      <c r="AK30" s="663"/>
      <c r="AL30" s="664" t="s">
        <v>174</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310</v>
      </c>
      <c r="BH30" s="701"/>
      <c r="BI30" s="701"/>
      <c r="BJ30" s="701"/>
      <c r="BK30" s="701"/>
      <c r="BL30" s="701"/>
      <c r="BM30" s="701"/>
      <c r="BN30" s="701"/>
      <c r="BO30" s="701"/>
      <c r="BP30" s="701"/>
      <c r="BQ30" s="702"/>
      <c r="BR30" s="641" t="s">
        <v>311</v>
      </c>
      <c r="BS30" s="701"/>
      <c r="BT30" s="701"/>
      <c r="BU30" s="701"/>
      <c r="BV30" s="701"/>
      <c r="BW30" s="701"/>
      <c r="BX30" s="701"/>
      <c r="BY30" s="701"/>
      <c r="BZ30" s="701"/>
      <c r="CA30" s="701"/>
      <c r="CB30" s="702"/>
      <c r="CD30" s="697"/>
      <c r="CE30" s="698"/>
      <c r="CF30" s="656" t="s">
        <v>312</v>
      </c>
      <c r="CG30" s="657"/>
      <c r="CH30" s="657"/>
      <c r="CI30" s="657"/>
      <c r="CJ30" s="657"/>
      <c r="CK30" s="657"/>
      <c r="CL30" s="657"/>
      <c r="CM30" s="657"/>
      <c r="CN30" s="657"/>
      <c r="CO30" s="657"/>
      <c r="CP30" s="657"/>
      <c r="CQ30" s="658"/>
      <c r="CR30" s="659">
        <v>664642</v>
      </c>
      <c r="CS30" s="660"/>
      <c r="CT30" s="660"/>
      <c r="CU30" s="660"/>
      <c r="CV30" s="660"/>
      <c r="CW30" s="660"/>
      <c r="CX30" s="660"/>
      <c r="CY30" s="661"/>
      <c r="CZ30" s="664">
        <v>10.6</v>
      </c>
      <c r="DA30" s="689"/>
      <c r="DB30" s="689"/>
      <c r="DC30" s="693"/>
      <c r="DD30" s="668">
        <v>611346</v>
      </c>
      <c r="DE30" s="660"/>
      <c r="DF30" s="660"/>
      <c r="DG30" s="660"/>
      <c r="DH30" s="660"/>
      <c r="DI30" s="660"/>
      <c r="DJ30" s="660"/>
      <c r="DK30" s="661"/>
      <c r="DL30" s="668">
        <v>611346</v>
      </c>
      <c r="DM30" s="660"/>
      <c r="DN30" s="660"/>
      <c r="DO30" s="660"/>
      <c r="DP30" s="660"/>
      <c r="DQ30" s="660"/>
      <c r="DR30" s="660"/>
      <c r="DS30" s="660"/>
      <c r="DT30" s="660"/>
      <c r="DU30" s="660"/>
      <c r="DV30" s="661"/>
      <c r="DW30" s="664">
        <v>17.399999999999999</v>
      </c>
      <c r="DX30" s="689"/>
      <c r="DY30" s="689"/>
      <c r="DZ30" s="689"/>
      <c r="EA30" s="689"/>
      <c r="EB30" s="689"/>
      <c r="EC30" s="690"/>
    </row>
    <row r="31" spans="2:133" ht="11.25" customHeight="1" x14ac:dyDescent="0.15">
      <c r="B31" s="672" t="s">
        <v>313</v>
      </c>
      <c r="C31" s="673"/>
      <c r="D31" s="673"/>
      <c r="E31" s="673"/>
      <c r="F31" s="673"/>
      <c r="G31" s="673"/>
      <c r="H31" s="673"/>
      <c r="I31" s="673"/>
      <c r="J31" s="673"/>
      <c r="K31" s="673"/>
      <c r="L31" s="673"/>
      <c r="M31" s="673"/>
      <c r="N31" s="673"/>
      <c r="O31" s="673"/>
      <c r="P31" s="673"/>
      <c r="Q31" s="674"/>
      <c r="R31" s="659">
        <v>6429</v>
      </c>
      <c r="S31" s="660"/>
      <c r="T31" s="660"/>
      <c r="U31" s="660"/>
      <c r="V31" s="660"/>
      <c r="W31" s="660"/>
      <c r="X31" s="660"/>
      <c r="Y31" s="661"/>
      <c r="Z31" s="662">
        <v>0.1</v>
      </c>
      <c r="AA31" s="662"/>
      <c r="AB31" s="662"/>
      <c r="AC31" s="662"/>
      <c r="AD31" s="663">
        <v>6429</v>
      </c>
      <c r="AE31" s="663"/>
      <c r="AF31" s="663"/>
      <c r="AG31" s="663"/>
      <c r="AH31" s="663"/>
      <c r="AI31" s="663"/>
      <c r="AJ31" s="663"/>
      <c r="AK31" s="663"/>
      <c r="AL31" s="664">
        <v>0.2</v>
      </c>
      <c r="AM31" s="665"/>
      <c r="AN31" s="665"/>
      <c r="AO31" s="666"/>
      <c r="AP31" s="705" t="s">
        <v>314</v>
      </c>
      <c r="AQ31" s="706"/>
      <c r="AR31" s="706"/>
      <c r="AS31" s="706"/>
      <c r="AT31" s="711" t="s">
        <v>315</v>
      </c>
      <c r="AU31" s="214"/>
      <c r="AV31" s="214"/>
      <c r="AW31" s="214"/>
      <c r="AX31" s="645" t="s">
        <v>189</v>
      </c>
      <c r="AY31" s="646"/>
      <c r="AZ31" s="646"/>
      <c r="BA31" s="646"/>
      <c r="BB31" s="646"/>
      <c r="BC31" s="646"/>
      <c r="BD31" s="646"/>
      <c r="BE31" s="646"/>
      <c r="BF31" s="647"/>
      <c r="BG31" s="715">
        <v>99.9</v>
      </c>
      <c r="BH31" s="703"/>
      <c r="BI31" s="703"/>
      <c r="BJ31" s="703"/>
      <c r="BK31" s="703"/>
      <c r="BL31" s="703"/>
      <c r="BM31" s="654">
        <v>99.7</v>
      </c>
      <c r="BN31" s="703"/>
      <c r="BO31" s="703"/>
      <c r="BP31" s="703"/>
      <c r="BQ31" s="704"/>
      <c r="BR31" s="715">
        <v>99.8</v>
      </c>
      <c r="BS31" s="703"/>
      <c r="BT31" s="703"/>
      <c r="BU31" s="703"/>
      <c r="BV31" s="703"/>
      <c r="BW31" s="703"/>
      <c r="BX31" s="654">
        <v>99.5</v>
      </c>
      <c r="BY31" s="703"/>
      <c r="BZ31" s="703"/>
      <c r="CA31" s="703"/>
      <c r="CB31" s="704"/>
      <c r="CD31" s="697"/>
      <c r="CE31" s="698"/>
      <c r="CF31" s="656" t="s">
        <v>316</v>
      </c>
      <c r="CG31" s="657"/>
      <c r="CH31" s="657"/>
      <c r="CI31" s="657"/>
      <c r="CJ31" s="657"/>
      <c r="CK31" s="657"/>
      <c r="CL31" s="657"/>
      <c r="CM31" s="657"/>
      <c r="CN31" s="657"/>
      <c r="CO31" s="657"/>
      <c r="CP31" s="657"/>
      <c r="CQ31" s="658"/>
      <c r="CR31" s="659">
        <v>18998</v>
      </c>
      <c r="CS31" s="691"/>
      <c r="CT31" s="691"/>
      <c r="CU31" s="691"/>
      <c r="CV31" s="691"/>
      <c r="CW31" s="691"/>
      <c r="CX31" s="691"/>
      <c r="CY31" s="692"/>
      <c r="CZ31" s="664">
        <v>0.3</v>
      </c>
      <c r="DA31" s="689"/>
      <c r="DB31" s="689"/>
      <c r="DC31" s="693"/>
      <c r="DD31" s="668">
        <v>18998</v>
      </c>
      <c r="DE31" s="691"/>
      <c r="DF31" s="691"/>
      <c r="DG31" s="691"/>
      <c r="DH31" s="691"/>
      <c r="DI31" s="691"/>
      <c r="DJ31" s="691"/>
      <c r="DK31" s="692"/>
      <c r="DL31" s="668">
        <v>18998</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317</v>
      </c>
      <c r="C32" s="657"/>
      <c r="D32" s="657"/>
      <c r="E32" s="657"/>
      <c r="F32" s="657"/>
      <c r="G32" s="657"/>
      <c r="H32" s="657"/>
      <c r="I32" s="657"/>
      <c r="J32" s="657"/>
      <c r="K32" s="657"/>
      <c r="L32" s="657"/>
      <c r="M32" s="657"/>
      <c r="N32" s="657"/>
      <c r="O32" s="657"/>
      <c r="P32" s="657"/>
      <c r="Q32" s="658"/>
      <c r="R32" s="659">
        <v>715129</v>
      </c>
      <c r="S32" s="660"/>
      <c r="T32" s="660"/>
      <c r="U32" s="660"/>
      <c r="V32" s="660"/>
      <c r="W32" s="660"/>
      <c r="X32" s="660"/>
      <c r="Y32" s="661"/>
      <c r="Z32" s="662">
        <v>10.9</v>
      </c>
      <c r="AA32" s="662"/>
      <c r="AB32" s="662"/>
      <c r="AC32" s="662"/>
      <c r="AD32" s="663" t="s">
        <v>129</v>
      </c>
      <c r="AE32" s="663"/>
      <c r="AF32" s="663"/>
      <c r="AG32" s="663"/>
      <c r="AH32" s="663"/>
      <c r="AI32" s="663"/>
      <c r="AJ32" s="663"/>
      <c r="AK32" s="663"/>
      <c r="AL32" s="664" t="s">
        <v>129</v>
      </c>
      <c r="AM32" s="665"/>
      <c r="AN32" s="665"/>
      <c r="AO32" s="666"/>
      <c r="AP32" s="707"/>
      <c r="AQ32" s="708"/>
      <c r="AR32" s="708"/>
      <c r="AS32" s="708"/>
      <c r="AT32" s="712"/>
      <c r="AU32" s="210" t="s">
        <v>318</v>
      </c>
      <c r="AX32" s="656" t="s">
        <v>319</v>
      </c>
      <c r="AY32" s="657"/>
      <c r="AZ32" s="657"/>
      <c r="BA32" s="657"/>
      <c r="BB32" s="657"/>
      <c r="BC32" s="657"/>
      <c r="BD32" s="657"/>
      <c r="BE32" s="657"/>
      <c r="BF32" s="658"/>
      <c r="BG32" s="716">
        <v>99.9</v>
      </c>
      <c r="BH32" s="691"/>
      <c r="BI32" s="691"/>
      <c r="BJ32" s="691"/>
      <c r="BK32" s="691"/>
      <c r="BL32" s="691"/>
      <c r="BM32" s="665">
        <v>99.3</v>
      </c>
      <c r="BN32" s="691"/>
      <c r="BO32" s="691"/>
      <c r="BP32" s="691"/>
      <c r="BQ32" s="714"/>
      <c r="BR32" s="716">
        <v>99.5</v>
      </c>
      <c r="BS32" s="691"/>
      <c r="BT32" s="691"/>
      <c r="BU32" s="691"/>
      <c r="BV32" s="691"/>
      <c r="BW32" s="691"/>
      <c r="BX32" s="665">
        <v>98.9</v>
      </c>
      <c r="BY32" s="691"/>
      <c r="BZ32" s="691"/>
      <c r="CA32" s="691"/>
      <c r="CB32" s="714"/>
      <c r="CD32" s="699"/>
      <c r="CE32" s="700"/>
      <c r="CF32" s="656" t="s">
        <v>320</v>
      </c>
      <c r="CG32" s="657"/>
      <c r="CH32" s="657"/>
      <c r="CI32" s="657"/>
      <c r="CJ32" s="657"/>
      <c r="CK32" s="657"/>
      <c r="CL32" s="657"/>
      <c r="CM32" s="657"/>
      <c r="CN32" s="657"/>
      <c r="CO32" s="657"/>
      <c r="CP32" s="657"/>
      <c r="CQ32" s="658"/>
      <c r="CR32" s="659" t="s">
        <v>129</v>
      </c>
      <c r="CS32" s="660"/>
      <c r="CT32" s="660"/>
      <c r="CU32" s="660"/>
      <c r="CV32" s="660"/>
      <c r="CW32" s="660"/>
      <c r="CX32" s="660"/>
      <c r="CY32" s="661"/>
      <c r="CZ32" s="664" t="s">
        <v>129</v>
      </c>
      <c r="DA32" s="689"/>
      <c r="DB32" s="689"/>
      <c r="DC32" s="693"/>
      <c r="DD32" s="668" t="s">
        <v>129</v>
      </c>
      <c r="DE32" s="660"/>
      <c r="DF32" s="660"/>
      <c r="DG32" s="660"/>
      <c r="DH32" s="660"/>
      <c r="DI32" s="660"/>
      <c r="DJ32" s="660"/>
      <c r="DK32" s="661"/>
      <c r="DL32" s="668" t="s">
        <v>174</v>
      </c>
      <c r="DM32" s="660"/>
      <c r="DN32" s="660"/>
      <c r="DO32" s="660"/>
      <c r="DP32" s="660"/>
      <c r="DQ32" s="660"/>
      <c r="DR32" s="660"/>
      <c r="DS32" s="660"/>
      <c r="DT32" s="660"/>
      <c r="DU32" s="660"/>
      <c r="DV32" s="661"/>
      <c r="DW32" s="664" t="s">
        <v>129</v>
      </c>
      <c r="DX32" s="689"/>
      <c r="DY32" s="689"/>
      <c r="DZ32" s="689"/>
      <c r="EA32" s="689"/>
      <c r="EB32" s="689"/>
      <c r="EC32" s="690"/>
    </row>
    <row r="33" spans="2:133" ht="11.25" customHeight="1" x14ac:dyDescent="0.15">
      <c r="B33" s="656" t="s">
        <v>321</v>
      </c>
      <c r="C33" s="657"/>
      <c r="D33" s="657"/>
      <c r="E33" s="657"/>
      <c r="F33" s="657"/>
      <c r="G33" s="657"/>
      <c r="H33" s="657"/>
      <c r="I33" s="657"/>
      <c r="J33" s="657"/>
      <c r="K33" s="657"/>
      <c r="L33" s="657"/>
      <c r="M33" s="657"/>
      <c r="N33" s="657"/>
      <c r="O33" s="657"/>
      <c r="P33" s="657"/>
      <c r="Q33" s="658"/>
      <c r="R33" s="659">
        <v>19919</v>
      </c>
      <c r="S33" s="660"/>
      <c r="T33" s="660"/>
      <c r="U33" s="660"/>
      <c r="V33" s="660"/>
      <c r="W33" s="660"/>
      <c r="X33" s="660"/>
      <c r="Y33" s="661"/>
      <c r="Z33" s="662">
        <v>0.3</v>
      </c>
      <c r="AA33" s="662"/>
      <c r="AB33" s="662"/>
      <c r="AC33" s="662"/>
      <c r="AD33" s="663">
        <v>2872</v>
      </c>
      <c r="AE33" s="663"/>
      <c r="AF33" s="663"/>
      <c r="AG33" s="663"/>
      <c r="AH33" s="663"/>
      <c r="AI33" s="663"/>
      <c r="AJ33" s="663"/>
      <c r="AK33" s="663"/>
      <c r="AL33" s="664">
        <v>0.1</v>
      </c>
      <c r="AM33" s="665"/>
      <c r="AN33" s="665"/>
      <c r="AO33" s="666"/>
      <c r="AP33" s="709"/>
      <c r="AQ33" s="710"/>
      <c r="AR33" s="710"/>
      <c r="AS33" s="710"/>
      <c r="AT33" s="713"/>
      <c r="AU33" s="215"/>
      <c r="AV33" s="215"/>
      <c r="AW33" s="215"/>
      <c r="AX33" s="680" t="s">
        <v>322</v>
      </c>
      <c r="AY33" s="681"/>
      <c r="AZ33" s="681"/>
      <c r="BA33" s="681"/>
      <c r="BB33" s="681"/>
      <c r="BC33" s="681"/>
      <c r="BD33" s="681"/>
      <c r="BE33" s="681"/>
      <c r="BF33" s="682"/>
      <c r="BG33" s="717">
        <v>100</v>
      </c>
      <c r="BH33" s="718"/>
      <c r="BI33" s="718"/>
      <c r="BJ33" s="718"/>
      <c r="BK33" s="718"/>
      <c r="BL33" s="718"/>
      <c r="BM33" s="719">
        <v>99.9</v>
      </c>
      <c r="BN33" s="718"/>
      <c r="BO33" s="718"/>
      <c r="BP33" s="718"/>
      <c r="BQ33" s="720"/>
      <c r="BR33" s="717">
        <v>100</v>
      </c>
      <c r="BS33" s="718"/>
      <c r="BT33" s="718"/>
      <c r="BU33" s="718"/>
      <c r="BV33" s="718"/>
      <c r="BW33" s="718"/>
      <c r="BX33" s="719">
        <v>99.9</v>
      </c>
      <c r="BY33" s="718"/>
      <c r="BZ33" s="718"/>
      <c r="CA33" s="718"/>
      <c r="CB33" s="720"/>
      <c r="CD33" s="656" t="s">
        <v>323</v>
      </c>
      <c r="CE33" s="657"/>
      <c r="CF33" s="657"/>
      <c r="CG33" s="657"/>
      <c r="CH33" s="657"/>
      <c r="CI33" s="657"/>
      <c r="CJ33" s="657"/>
      <c r="CK33" s="657"/>
      <c r="CL33" s="657"/>
      <c r="CM33" s="657"/>
      <c r="CN33" s="657"/>
      <c r="CO33" s="657"/>
      <c r="CP33" s="657"/>
      <c r="CQ33" s="658"/>
      <c r="CR33" s="659">
        <v>3141520</v>
      </c>
      <c r="CS33" s="691"/>
      <c r="CT33" s="691"/>
      <c r="CU33" s="691"/>
      <c r="CV33" s="691"/>
      <c r="CW33" s="691"/>
      <c r="CX33" s="691"/>
      <c r="CY33" s="692"/>
      <c r="CZ33" s="664">
        <v>50</v>
      </c>
      <c r="DA33" s="689"/>
      <c r="DB33" s="689"/>
      <c r="DC33" s="693"/>
      <c r="DD33" s="668">
        <v>1791453</v>
      </c>
      <c r="DE33" s="691"/>
      <c r="DF33" s="691"/>
      <c r="DG33" s="691"/>
      <c r="DH33" s="691"/>
      <c r="DI33" s="691"/>
      <c r="DJ33" s="691"/>
      <c r="DK33" s="692"/>
      <c r="DL33" s="668">
        <v>1035329</v>
      </c>
      <c r="DM33" s="691"/>
      <c r="DN33" s="691"/>
      <c r="DO33" s="691"/>
      <c r="DP33" s="691"/>
      <c r="DQ33" s="691"/>
      <c r="DR33" s="691"/>
      <c r="DS33" s="691"/>
      <c r="DT33" s="691"/>
      <c r="DU33" s="691"/>
      <c r="DV33" s="692"/>
      <c r="DW33" s="664">
        <v>29.5</v>
      </c>
      <c r="DX33" s="689"/>
      <c r="DY33" s="689"/>
      <c r="DZ33" s="689"/>
      <c r="EA33" s="689"/>
      <c r="EB33" s="689"/>
      <c r="EC33" s="690"/>
    </row>
    <row r="34" spans="2:133" ht="11.25" customHeight="1" x14ac:dyDescent="0.15">
      <c r="B34" s="656" t="s">
        <v>324</v>
      </c>
      <c r="C34" s="657"/>
      <c r="D34" s="657"/>
      <c r="E34" s="657"/>
      <c r="F34" s="657"/>
      <c r="G34" s="657"/>
      <c r="H34" s="657"/>
      <c r="I34" s="657"/>
      <c r="J34" s="657"/>
      <c r="K34" s="657"/>
      <c r="L34" s="657"/>
      <c r="M34" s="657"/>
      <c r="N34" s="657"/>
      <c r="O34" s="657"/>
      <c r="P34" s="657"/>
      <c r="Q34" s="658"/>
      <c r="R34" s="659">
        <v>98779</v>
      </c>
      <c r="S34" s="660"/>
      <c r="T34" s="660"/>
      <c r="U34" s="660"/>
      <c r="V34" s="660"/>
      <c r="W34" s="660"/>
      <c r="X34" s="660"/>
      <c r="Y34" s="661"/>
      <c r="Z34" s="662">
        <v>1.5</v>
      </c>
      <c r="AA34" s="662"/>
      <c r="AB34" s="662"/>
      <c r="AC34" s="662"/>
      <c r="AD34" s="663" t="s">
        <v>174</v>
      </c>
      <c r="AE34" s="663"/>
      <c r="AF34" s="663"/>
      <c r="AG34" s="663"/>
      <c r="AH34" s="663"/>
      <c r="AI34" s="663"/>
      <c r="AJ34" s="663"/>
      <c r="AK34" s="663"/>
      <c r="AL34" s="664" t="s">
        <v>129</v>
      </c>
      <c r="AM34" s="665"/>
      <c r="AN34" s="665"/>
      <c r="AO34" s="666"/>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6" t="s">
        <v>325</v>
      </c>
      <c r="CE34" s="657"/>
      <c r="CF34" s="657"/>
      <c r="CG34" s="657"/>
      <c r="CH34" s="657"/>
      <c r="CI34" s="657"/>
      <c r="CJ34" s="657"/>
      <c r="CK34" s="657"/>
      <c r="CL34" s="657"/>
      <c r="CM34" s="657"/>
      <c r="CN34" s="657"/>
      <c r="CO34" s="657"/>
      <c r="CP34" s="657"/>
      <c r="CQ34" s="658"/>
      <c r="CR34" s="659">
        <v>1020310</v>
      </c>
      <c r="CS34" s="660"/>
      <c r="CT34" s="660"/>
      <c r="CU34" s="660"/>
      <c r="CV34" s="660"/>
      <c r="CW34" s="660"/>
      <c r="CX34" s="660"/>
      <c r="CY34" s="661"/>
      <c r="CZ34" s="664">
        <v>16.2</v>
      </c>
      <c r="DA34" s="689"/>
      <c r="DB34" s="689"/>
      <c r="DC34" s="693"/>
      <c r="DD34" s="668">
        <v>640354</v>
      </c>
      <c r="DE34" s="660"/>
      <c r="DF34" s="660"/>
      <c r="DG34" s="660"/>
      <c r="DH34" s="660"/>
      <c r="DI34" s="660"/>
      <c r="DJ34" s="660"/>
      <c r="DK34" s="661"/>
      <c r="DL34" s="668">
        <v>544536</v>
      </c>
      <c r="DM34" s="660"/>
      <c r="DN34" s="660"/>
      <c r="DO34" s="660"/>
      <c r="DP34" s="660"/>
      <c r="DQ34" s="660"/>
      <c r="DR34" s="660"/>
      <c r="DS34" s="660"/>
      <c r="DT34" s="660"/>
      <c r="DU34" s="660"/>
      <c r="DV34" s="661"/>
      <c r="DW34" s="664">
        <v>15.5</v>
      </c>
      <c r="DX34" s="689"/>
      <c r="DY34" s="689"/>
      <c r="DZ34" s="689"/>
      <c r="EA34" s="689"/>
      <c r="EB34" s="689"/>
      <c r="EC34" s="690"/>
    </row>
    <row r="35" spans="2:133" ht="11.25" customHeight="1" x14ac:dyDescent="0.15">
      <c r="B35" s="656" t="s">
        <v>326</v>
      </c>
      <c r="C35" s="657"/>
      <c r="D35" s="657"/>
      <c r="E35" s="657"/>
      <c r="F35" s="657"/>
      <c r="G35" s="657"/>
      <c r="H35" s="657"/>
      <c r="I35" s="657"/>
      <c r="J35" s="657"/>
      <c r="K35" s="657"/>
      <c r="L35" s="657"/>
      <c r="M35" s="657"/>
      <c r="N35" s="657"/>
      <c r="O35" s="657"/>
      <c r="P35" s="657"/>
      <c r="Q35" s="658"/>
      <c r="R35" s="659">
        <v>192246</v>
      </c>
      <c r="S35" s="660"/>
      <c r="T35" s="660"/>
      <c r="U35" s="660"/>
      <c r="V35" s="660"/>
      <c r="W35" s="660"/>
      <c r="X35" s="660"/>
      <c r="Y35" s="661"/>
      <c r="Z35" s="662">
        <v>2.9</v>
      </c>
      <c r="AA35" s="662"/>
      <c r="AB35" s="662"/>
      <c r="AC35" s="662"/>
      <c r="AD35" s="663" t="s">
        <v>174</v>
      </c>
      <c r="AE35" s="663"/>
      <c r="AF35" s="663"/>
      <c r="AG35" s="663"/>
      <c r="AH35" s="663"/>
      <c r="AI35" s="663"/>
      <c r="AJ35" s="663"/>
      <c r="AK35" s="663"/>
      <c r="AL35" s="664" t="s">
        <v>129</v>
      </c>
      <c r="AM35" s="665"/>
      <c r="AN35" s="665"/>
      <c r="AO35" s="666"/>
      <c r="AP35" s="218"/>
      <c r="AQ35" s="641" t="s">
        <v>327</v>
      </c>
      <c r="AR35" s="642"/>
      <c r="AS35" s="642"/>
      <c r="AT35" s="642"/>
      <c r="AU35" s="642"/>
      <c r="AV35" s="642"/>
      <c r="AW35" s="642"/>
      <c r="AX35" s="642"/>
      <c r="AY35" s="642"/>
      <c r="AZ35" s="642"/>
      <c r="BA35" s="642"/>
      <c r="BB35" s="642"/>
      <c r="BC35" s="642"/>
      <c r="BD35" s="642"/>
      <c r="BE35" s="642"/>
      <c r="BF35" s="643"/>
      <c r="BG35" s="641" t="s">
        <v>328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329</v>
      </c>
      <c r="CE35" s="657"/>
      <c r="CF35" s="657"/>
      <c r="CG35" s="657"/>
      <c r="CH35" s="657"/>
      <c r="CI35" s="657"/>
      <c r="CJ35" s="657"/>
      <c r="CK35" s="657"/>
      <c r="CL35" s="657"/>
      <c r="CM35" s="657"/>
      <c r="CN35" s="657"/>
      <c r="CO35" s="657"/>
      <c r="CP35" s="657"/>
      <c r="CQ35" s="658"/>
      <c r="CR35" s="659">
        <v>163566</v>
      </c>
      <c r="CS35" s="691"/>
      <c r="CT35" s="691"/>
      <c r="CU35" s="691"/>
      <c r="CV35" s="691"/>
      <c r="CW35" s="691"/>
      <c r="CX35" s="691"/>
      <c r="CY35" s="692"/>
      <c r="CZ35" s="664">
        <v>2.6</v>
      </c>
      <c r="DA35" s="689"/>
      <c r="DB35" s="689"/>
      <c r="DC35" s="693"/>
      <c r="DD35" s="668">
        <v>144560</v>
      </c>
      <c r="DE35" s="691"/>
      <c r="DF35" s="691"/>
      <c r="DG35" s="691"/>
      <c r="DH35" s="691"/>
      <c r="DI35" s="691"/>
      <c r="DJ35" s="691"/>
      <c r="DK35" s="692"/>
      <c r="DL35" s="668">
        <v>142794</v>
      </c>
      <c r="DM35" s="691"/>
      <c r="DN35" s="691"/>
      <c r="DO35" s="691"/>
      <c r="DP35" s="691"/>
      <c r="DQ35" s="691"/>
      <c r="DR35" s="691"/>
      <c r="DS35" s="691"/>
      <c r="DT35" s="691"/>
      <c r="DU35" s="691"/>
      <c r="DV35" s="692"/>
      <c r="DW35" s="664">
        <v>4.0999999999999996</v>
      </c>
      <c r="DX35" s="689"/>
      <c r="DY35" s="689"/>
      <c r="DZ35" s="689"/>
      <c r="EA35" s="689"/>
      <c r="EB35" s="689"/>
      <c r="EC35" s="690"/>
    </row>
    <row r="36" spans="2:133" ht="11.25" customHeight="1" x14ac:dyDescent="0.15">
      <c r="B36" s="656" t="s">
        <v>330</v>
      </c>
      <c r="C36" s="657"/>
      <c r="D36" s="657"/>
      <c r="E36" s="657"/>
      <c r="F36" s="657"/>
      <c r="G36" s="657"/>
      <c r="H36" s="657"/>
      <c r="I36" s="657"/>
      <c r="J36" s="657"/>
      <c r="K36" s="657"/>
      <c r="L36" s="657"/>
      <c r="M36" s="657"/>
      <c r="N36" s="657"/>
      <c r="O36" s="657"/>
      <c r="P36" s="657"/>
      <c r="Q36" s="658"/>
      <c r="R36" s="659">
        <v>300914</v>
      </c>
      <c r="S36" s="660"/>
      <c r="T36" s="660"/>
      <c r="U36" s="660"/>
      <c r="V36" s="660"/>
      <c r="W36" s="660"/>
      <c r="X36" s="660"/>
      <c r="Y36" s="661"/>
      <c r="Z36" s="662">
        <v>4.5999999999999996</v>
      </c>
      <c r="AA36" s="662"/>
      <c r="AB36" s="662"/>
      <c r="AC36" s="662"/>
      <c r="AD36" s="663" t="s">
        <v>174</v>
      </c>
      <c r="AE36" s="663"/>
      <c r="AF36" s="663"/>
      <c r="AG36" s="663"/>
      <c r="AH36" s="663"/>
      <c r="AI36" s="663"/>
      <c r="AJ36" s="663"/>
      <c r="AK36" s="663"/>
      <c r="AL36" s="664" t="s">
        <v>129</v>
      </c>
      <c r="AM36" s="665"/>
      <c r="AN36" s="665"/>
      <c r="AO36" s="666"/>
      <c r="AP36" s="218"/>
      <c r="AQ36" s="725" t="s">
        <v>331</v>
      </c>
      <c r="AR36" s="726"/>
      <c r="AS36" s="726"/>
      <c r="AT36" s="726"/>
      <c r="AU36" s="726"/>
      <c r="AV36" s="726"/>
      <c r="AW36" s="726"/>
      <c r="AX36" s="726"/>
      <c r="AY36" s="727"/>
      <c r="AZ36" s="648">
        <v>484931</v>
      </c>
      <c r="BA36" s="649"/>
      <c r="BB36" s="649"/>
      <c r="BC36" s="649"/>
      <c r="BD36" s="649"/>
      <c r="BE36" s="649"/>
      <c r="BF36" s="721"/>
      <c r="BG36" s="645" t="s">
        <v>332</v>
      </c>
      <c r="BH36" s="646"/>
      <c r="BI36" s="646"/>
      <c r="BJ36" s="646"/>
      <c r="BK36" s="646"/>
      <c r="BL36" s="646"/>
      <c r="BM36" s="646"/>
      <c r="BN36" s="646"/>
      <c r="BO36" s="646"/>
      <c r="BP36" s="646"/>
      <c r="BQ36" s="646"/>
      <c r="BR36" s="646"/>
      <c r="BS36" s="646"/>
      <c r="BT36" s="646"/>
      <c r="BU36" s="647"/>
      <c r="BV36" s="648">
        <v>17168</v>
      </c>
      <c r="BW36" s="649"/>
      <c r="BX36" s="649"/>
      <c r="BY36" s="649"/>
      <c r="BZ36" s="649"/>
      <c r="CA36" s="649"/>
      <c r="CB36" s="721"/>
      <c r="CD36" s="656" t="s">
        <v>333</v>
      </c>
      <c r="CE36" s="657"/>
      <c r="CF36" s="657"/>
      <c r="CG36" s="657"/>
      <c r="CH36" s="657"/>
      <c r="CI36" s="657"/>
      <c r="CJ36" s="657"/>
      <c r="CK36" s="657"/>
      <c r="CL36" s="657"/>
      <c r="CM36" s="657"/>
      <c r="CN36" s="657"/>
      <c r="CO36" s="657"/>
      <c r="CP36" s="657"/>
      <c r="CQ36" s="658"/>
      <c r="CR36" s="659">
        <v>1278333</v>
      </c>
      <c r="CS36" s="660"/>
      <c r="CT36" s="660"/>
      <c r="CU36" s="660"/>
      <c r="CV36" s="660"/>
      <c r="CW36" s="660"/>
      <c r="CX36" s="660"/>
      <c r="CY36" s="661"/>
      <c r="CZ36" s="664">
        <v>20.3</v>
      </c>
      <c r="DA36" s="689"/>
      <c r="DB36" s="689"/>
      <c r="DC36" s="693"/>
      <c r="DD36" s="668">
        <v>503219</v>
      </c>
      <c r="DE36" s="660"/>
      <c r="DF36" s="660"/>
      <c r="DG36" s="660"/>
      <c r="DH36" s="660"/>
      <c r="DI36" s="660"/>
      <c r="DJ36" s="660"/>
      <c r="DK36" s="661"/>
      <c r="DL36" s="668">
        <v>67055</v>
      </c>
      <c r="DM36" s="660"/>
      <c r="DN36" s="660"/>
      <c r="DO36" s="660"/>
      <c r="DP36" s="660"/>
      <c r="DQ36" s="660"/>
      <c r="DR36" s="660"/>
      <c r="DS36" s="660"/>
      <c r="DT36" s="660"/>
      <c r="DU36" s="660"/>
      <c r="DV36" s="661"/>
      <c r="DW36" s="664">
        <v>1.9</v>
      </c>
      <c r="DX36" s="689"/>
      <c r="DY36" s="689"/>
      <c r="DZ36" s="689"/>
      <c r="EA36" s="689"/>
      <c r="EB36" s="689"/>
      <c r="EC36" s="690"/>
    </row>
    <row r="37" spans="2:133" ht="11.25" customHeight="1" x14ac:dyDescent="0.15">
      <c r="B37" s="656" t="s">
        <v>334</v>
      </c>
      <c r="C37" s="657"/>
      <c r="D37" s="657"/>
      <c r="E37" s="657"/>
      <c r="F37" s="657"/>
      <c r="G37" s="657"/>
      <c r="H37" s="657"/>
      <c r="I37" s="657"/>
      <c r="J37" s="657"/>
      <c r="K37" s="657"/>
      <c r="L37" s="657"/>
      <c r="M37" s="657"/>
      <c r="N37" s="657"/>
      <c r="O37" s="657"/>
      <c r="P37" s="657"/>
      <c r="Q37" s="658"/>
      <c r="R37" s="659">
        <v>243769</v>
      </c>
      <c r="S37" s="660"/>
      <c r="T37" s="660"/>
      <c r="U37" s="660"/>
      <c r="V37" s="660"/>
      <c r="W37" s="660"/>
      <c r="X37" s="660"/>
      <c r="Y37" s="661"/>
      <c r="Z37" s="662">
        <v>3.7</v>
      </c>
      <c r="AA37" s="662"/>
      <c r="AB37" s="662"/>
      <c r="AC37" s="662"/>
      <c r="AD37" s="663">
        <v>17974</v>
      </c>
      <c r="AE37" s="663"/>
      <c r="AF37" s="663"/>
      <c r="AG37" s="663"/>
      <c r="AH37" s="663"/>
      <c r="AI37" s="663"/>
      <c r="AJ37" s="663"/>
      <c r="AK37" s="663"/>
      <c r="AL37" s="664">
        <v>0.5</v>
      </c>
      <c r="AM37" s="665"/>
      <c r="AN37" s="665"/>
      <c r="AO37" s="666"/>
      <c r="AQ37" s="722" t="s">
        <v>335</v>
      </c>
      <c r="AR37" s="723"/>
      <c r="AS37" s="723"/>
      <c r="AT37" s="723"/>
      <c r="AU37" s="723"/>
      <c r="AV37" s="723"/>
      <c r="AW37" s="723"/>
      <c r="AX37" s="723"/>
      <c r="AY37" s="724"/>
      <c r="AZ37" s="659">
        <v>111500</v>
      </c>
      <c r="BA37" s="660"/>
      <c r="BB37" s="660"/>
      <c r="BC37" s="660"/>
      <c r="BD37" s="691"/>
      <c r="BE37" s="691"/>
      <c r="BF37" s="714"/>
      <c r="BG37" s="656" t="s">
        <v>336</v>
      </c>
      <c r="BH37" s="657"/>
      <c r="BI37" s="657"/>
      <c r="BJ37" s="657"/>
      <c r="BK37" s="657"/>
      <c r="BL37" s="657"/>
      <c r="BM37" s="657"/>
      <c r="BN37" s="657"/>
      <c r="BO37" s="657"/>
      <c r="BP37" s="657"/>
      <c r="BQ37" s="657"/>
      <c r="BR37" s="657"/>
      <c r="BS37" s="657"/>
      <c r="BT37" s="657"/>
      <c r="BU37" s="658"/>
      <c r="BV37" s="659">
        <v>5529</v>
      </c>
      <c r="BW37" s="660"/>
      <c r="BX37" s="660"/>
      <c r="BY37" s="660"/>
      <c r="BZ37" s="660"/>
      <c r="CA37" s="660"/>
      <c r="CB37" s="669"/>
      <c r="CD37" s="656" t="s">
        <v>337</v>
      </c>
      <c r="CE37" s="657"/>
      <c r="CF37" s="657"/>
      <c r="CG37" s="657"/>
      <c r="CH37" s="657"/>
      <c r="CI37" s="657"/>
      <c r="CJ37" s="657"/>
      <c r="CK37" s="657"/>
      <c r="CL37" s="657"/>
      <c r="CM37" s="657"/>
      <c r="CN37" s="657"/>
      <c r="CO37" s="657"/>
      <c r="CP37" s="657"/>
      <c r="CQ37" s="658"/>
      <c r="CR37" s="659">
        <v>5016</v>
      </c>
      <c r="CS37" s="691"/>
      <c r="CT37" s="691"/>
      <c r="CU37" s="691"/>
      <c r="CV37" s="691"/>
      <c r="CW37" s="691"/>
      <c r="CX37" s="691"/>
      <c r="CY37" s="692"/>
      <c r="CZ37" s="664">
        <v>0.1</v>
      </c>
      <c r="DA37" s="689"/>
      <c r="DB37" s="689"/>
      <c r="DC37" s="693"/>
      <c r="DD37" s="668">
        <v>3555</v>
      </c>
      <c r="DE37" s="691"/>
      <c r="DF37" s="691"/>
      <c r="DG37" s="691"/>
      <c r="DH37" s="691"/>
      <c r="DI37" s="691"/>
      <c r="DJ37" s="691"/>
      <c r="DK37" s="692"/>
      <c r="DL37" s="668">
        <v>3279</v>
      </c>
      <c r="DM37" s="691"/>
      <c r="DN37" s="691"/>
      <c r="DO37" s="691"/>
      <c r="DP37" s="691"/>
      <c r="DQ37" s="691"/>
      <c r="DR37" s="691"/>
      <c r="DS37" s="691"/>
      <c r="DT37" s="691"/>
      <c r="DU37" s="691"/>
      <c r="DV37" s="692"/>
      <c r="DW37" s="664">
        <v>0.1</v>
      </c>
      <c r="DX37" s="689"/>
      <c r="DY37" s="689"/>
      <c r="DZ37" s="689"/>
      <c r="EA37" s="689"/>
      <c r="EB37" s="689"/>
      <c r="EC37" s="690"/>
    </row>
    <row r="38" spans="2:133" ht="11.25" customHeight="1" x14ac:dyDescent="0.15">
      <c r="B38" s="656" t="s">
        <v>338</v>
      </c>
      <c r="C38" s="657"/>
      <c r="D38" s="657"/>
      <c r="E38" s="657"/>
      <c r="F38" s="657"/>
      <c r="G38" s="657"/>
      <c r="H38" s="657"/>
      <c r="I38" s="657"/>
      <c r="J38" s="657"/>
      <c r="K38" s="657"/>
      <c r="L38" s="657"/>
      <c r="M38" s="657"/>
      <c r="N38" s="657"/>
      <c r="O38" s="657"/>
      <c r="P38" s="657"/>
      <c r="Q38" s="658"/>
      <c r="R38" s="659">
        <v>348458</v>
      </c>
      <c r="S38" s="660"/>
      <c r="T38" s="660"/>
      <c r="U38" s="660"/>
      <c r="V38" s="660"/>
      <c r="W38" s="660"/>
      <c r="X38" s="660"/>
      <c r="Y38" s="661"/>
      <c r="Z38" s="662">
        <v>5.3</v>
      </c>
      <c r="AA38" s="662"/>
      <c r="AB38" s="662"/>
      <c r="AC38" s="662"/>
      <c r="AD38" s="663" t="s">
        <v>129</v>
      </c>
      <c r="AE38" s="663"/>
      <c r="AF38" s="663"/>
      <c r="AG38" s="663"/>
      <c r="AH38" s="663"/>
      <c r="AI38" s="663"/>
      <c r="AJ38" s="663"/>
      <c r="AK38" s="663"/>
      <c r="AL38" s="664" t="s">
        <v>174</v>
      </c>
      <c r="AM38" s="665"/>
      <c r="AN38" s="665"/>
      <c r="AO38" s="666"/>
      <c r="AQ38" s="722" t="s">
        <v>339</v>
      </c>
      <c r="AR38" s="723"/>
      <c r="AS38" s="723"/>
      <c r="AT38" s="723"/>
      <c r="AU38" s="723"/>
      <c r="AV38" s="723"/>
      <c r="AW38" s="723"/>
      <c r="AX38" s="723"/>
      <c r="AY38" s="724"/>
      <c r="AZ38" s="659">
        <v>19620</v>
      </c>
      <c r="BA38" s="660"/>
      <c r="BB38" s="660"/>
      <c r="BC38" s="660"/>
      <c r="BD38" s="691"/>
      <c r="BE38" s="691"/>
      <c r="BF38" s="714"/>
      <c r="BG38" s="656" t="s">
        <v>340</v>
      </c>
      <c r="BH38" s="657"/>
      <c r="BI38" s="657"/>
      <c r="BJ38" s="657"/>
      <c r="BK38" s="657"/>
      <c r="BL38" s="657"/>
      <c r="BM38" s="657"/>
      <c r="BN38" s="657"/>
      <c r="BO38" s="657"/>
      <c r="BP38" s="657"/>
      <c r="BQ38" s="657"/>
      <c r="BR38" s="657"/>
      <c r="BS38" s="657"/>
      <c r="BT38" s="657"/>
      <c r="BU38" s="658"/>
      <c r="BV38" s="659">
        <v>943</v>
      </c>
      <c r="BW38" s="660"/>
      <c r="BX38" s="660"/>
      <c r="BY38" s="660"/>
      <c r="BZ38" s="660"/>
      <c r="CA38" s="660"/>
      <c r="CB38" s="669"/>
      <c r="CD38" s="656" t="s">
        <v>341</v>
      </c>
      <c r="CE38" s="657"/>
      <c r="CF38" s="657"/>
      <c r="CG38" s="657"/>
      <c r="CH38" s="657"/>
      <c r="CI38" s="657"/>
      <c r="CJ38" s="657"/>
      <c r="CK38" s="657"/>
      <c r="CL38" s="657"/>
      <c r="CM38" s="657"/>
      <c r="CN38" s="657"/>
      <c r="CO38" s="657"/>
      <c r="CP38" s="657"/>
      <c r="CQ38" s="658"/>
      <c r="CR38" s="659">
        <v>353811</v>
      </c>
      <c r="CS38" s="660"/>
      <c r="CT38" s="660"/>
      <c r="CU38" s="660"/>
      <c r="CV38" s="660"/>
      <c r="CW38" s="660"/>
      <c r="CX38" s="660"/>
      <c r="CY38" s="661"/>
      <c r="CZ38" s="664">
        <v>5.6</v>
      </c>
      <c r="DA38" s="689"/>
      <c r="DB38" s="689"/>
      <c r="DC38" s="693"/>
      <c r="DD38" s="668">
        <v>281096</v>
      </c>
      <c r="DE38" s="660"/>
      <c r="DF38" s="660"/>
      <c r="DG38" s="660"/>
      <c r="DH38" s="660"/>
      <c r="DI38" s="660"/>
      <c r="DJ38" s="660"/>
      <c r="DK38" s="661"/>
      <c r="DL38" s="668">
        <v>280944</v>
      </c>
      <c r="DM38" s="660"/>
      <c r="DN38" s="660"/>
      <c r="DO38" s="660"/>
      <c r="DP38" s="660"/>
      <c r="DQ38" s="660"/>
      <c r="DR38" s="660"/>
      <c r="DS38" s="660"/>
      <c r="DT38" s="660"/>
      <c r="DU38" s="660"/>
      <c r="DV38" s="661"/>
      <c r="DW38" s="664">
        <v>8</v>
      </c>
      <c r="DX38" s="689"/>
      <c r="DY38" s="689"/>
      <c r="DZ38" s="689"/>
      <c r="EA38" s="689"/>
      <c r="EB38" s="689"/>
      <c r="EC38" s="690"/>
    </row>
    <row r="39" spans="2:133" ht="11.25" customHeight="1" x14ac:dyDescent="0.15">
      <c r="B39" s="656" t="s">
        <v>342</v>
      </c>
      <c r="C39" s="657"/>
      <c r="D39" s="657"/>
      <c r="E39" s="657"/>
      <c r="F39" s="657"/>
      <c r="G39" s="657"/>
      <c r="H39" s="657"/>
      <c r="I39" s="657"/>
      <c r="J39" s="657"/>
      <c r="K39" s="657"/>
      <c r="L39" s="657"/>
      <c r="M39" s="657"/>
      <c r="N39" s="657"/>
      <c r="O39" s="657"/>
      <c r="P39" s="657"/>
      <c r="Q39" s="658"/>
      <c r="R39" s="659" t="s">
        <v>174</v>
      </c>
      <c r="S39" s="660"/>
      <c r="T39" s="660"/>
      <c r="U39" s="660"/>
      <c r="V39" s="660"/>
      <c r="W39" s="660"/>
      <c r="X39" s="660"/>
      <c r="Y39" s="661"/>
      <c r="Z39" s="662" t="s">
        <v>129</v>
      </c>
      <c r="AA39" s="662"/>
      <c r="AB39" s="662"/>
      <c r="AC39" s="662"/>
      <c r="AD39" s="663" t="s">
        <v>129</v>
      </c>
      <c r="AE39" s="663"/>
      <c r="AF39" s="663"/>
      <c r="AG39" s="663"/>
      <c r="AH39" s="663"/>
      <c r="AI39" s="663"/>
      <c r="AJ39" s="663"/>
      <c r="AK39" s="663"/>
      <c r="AL39" s="664" t="s">
        <v>129</v>
      </c>
      <c r="AM39" s="665"/>
      <c r="AN39" s="665"/>
      <c r="AO39" s="666"/>
      <c r="AQ39" s="722" t="s">
        <v>343</v>
      </c>
      <c r="AR39" s="723"/>
      <c r="AS39" s="723"/>
      <c r="AT39" s="723"/>
      <c r="AU39" s="723"/>
      <c r="AV39" s="723"/>
      <c r="AW39" s="723"/>
      <c r="AX39" s="723"/>
      <c r="AY39" s="724"/>
      <c r="AZ39" s="659" t="s">
        <v>129</v>
      </c>
      <c r="BA39" s="660"/>
      <c r="BB39" s="660"/>
      <c r="BC39" s="660"/>
      <c r="BD39" s="691"/>
      <c r="BE39" s="691"/>
      <c r="BF39" s="714"/>
      <c r="BG39" s="656" t="s">
        <v>344</v>
      </c>
      <c r="BH39" s="657"/>
      <c r="BI39" s="657"/>
      <c r="BJ39" s="657"/>
      <c r="BK39" s="657"/>
      <c r="BL39" s="657"/>
      <c r="BM39" s="657"/>
      <c r="BN39" s="657"/>
      <c r="BO39" s="657"/>
      <c r="BP39" s="657"/>
      <c r="BQ39" s="657"/>
      <c r="BR39" s="657"/>
      <c r="BS39" s="657"/>
      <c r="BT39" s="657"/>
      <c r="BU39" s="658"/>
      <c r="BV39" s="659">
        <v>1447</v>
      </c>
      <c r="BW39" s="660"/>
      <c r="BX39" s="660"/>
      <c r="BY39" s="660"/>
      <c r="BZ39" s="660"/>
      <c r="CA39" s="660"/>
      <c r="CB39" s="669"/>
      <c r="CD39" s="656" t="s">
        <v>345</v>
      </c>
      <c r="CE39" s="657"/>
      <c r="CF39" s="657"/>
      <c r="CG39" s="657"/>
      <c r="CH39" s="657"/>
      <c r="CI39" s="657"/>
      <c r="CJ39" s="657"/>
      <c r="CK39" s="657"/>
      <c r="CL39" s="657"/>
      <c r="CM39" s="657"/>
      <c r="CN39" s="657"/>
      <c r="CO39" s="657"/>
      <c r="CP39" s="657"/>
      <c r="CQ39" s="658"/>
      <c r="CR39" s="659">
        <v>324940</v>
      </c>
      <c r="CS39" s="691"/>
      <c r="CT39" s="691"/>
      <c r="CU39" s="691"/>
      <c r="CV39" s="691"/>
      <c r="CW39" s="691"/>
      <c r="CX39" s="691"/>
      <c r="CY39" s="692"/>
      <c r="CZ39" s="664">
        <v>5.2</v>
      </c>
      <c r="DA39" s="689"/>
      <c r="DB39" s="689"/>
      <c r="DC39" s="693"/>
      <c r="DD39" s="668">
        <v>221672</v>
      </c>
      <c r="DE39" s="691"/>
      <c r="DF39" s="691"/>
      <c r="DG39" s="691"/>
      <c r="DH39" s="691"/>
      <c r="DI39" s="691"/>
      <c r="DJ39" s="691"/>
      <c r="DK39" s="692"/>
      <c r="DL39" s="668" t="s">
        <v>129</v>
      </c>
      <c r="DM39" s="691"/>
      <c r="DN39" s="691"/>
      <c r="DO39" s="691"/>
      <c r="DP39" s="691"/>
      <c r="DQ39" s="691"/>
      <c r="DR39" s="691"/>
      <c r="DS39" s="691"/>
      <c r="DT39" s="691"/>
      <c r="DU39" s="691"/>
      <c r="DV39" s="692"/>
      <c r="DW39" s="664" t="s">
        <v>129</v>
      </c>
      <c r="DX39" s="689"/>
      <c r="DY39" s="689"/>
      <c r="DZ39" s="689"/>
      <c r="EA39" s="689"/>
      <c r="EB39" s="689"/>
      <c r="EC39" s="690"/>
    </row>
    <row r="40" spans="2:133" ht="11.25" customHeight="1" x14ac:dyDescent="0.15">
      <c r="B40" s="656" t="s">
        <v>346</v>
      </c>
      <c r="C40" s="657"/>
      <c r="D40" s="657"/>
      <c r="E40" s="657"/>
      <c r="F40" s="657"/>
      <c r="G40" s="657"/>
      <c r="H40" s="657"/>
      <c r="I40" s="657"/>
      <c r="J40" s="657"/>
      <c r="K40" s="657"/>
      <c r="L40" s="657"/>
      <c r="M40" s="657"/>
      <c r="N40" s="657"/>
      <c r="O40" s="657"/>
      <c r="P40" s="657"/>
      <c r="Q40" s="658"/>
      <c r="R40" s="659">
        <v>36958</v>
      </c>
      <c r="S40" s="660"/>
      <c r="T40" s="660"/>
      <c r="U40" s="660"/>
      <c r="V40" s="660"/>
      <c r="W40" s="660"/>
      <c r="X40" s="660"/>
      <c r="Y40" s="661"/>
      <c r="Z40" s="662">
        <v>0.6</v>
      </c>
      <c r="AA40" s="662"/>
      <c r="AB40" s="662"/>
      <c r="AC40" s="662"/>
      <c r="AD40" s="663" t="s">
        <v>129</v>
      </c>
      <c r="AE40" s="663"/>
      <c r="AF40" s="663"/>
      <c r="AG40" s="663"/>
      <c r="AH40" s="663"/>
      <c r="AI40" s="663"/>
      <c r="AJ40" s="663"/>
      <c r="AK40" s="663"/>
      <c r="AL40" s="664" t="s">
        <v>129</v>
      </c>
      <c r="AM40" s="665"/>
      <c r="AN40" s="665"/>
      <c r="AO40" s="666"/>
      <c r="AQ40" s="722" t="s">
        <v>347</v>
      </c>
      <c r="AR40" s="723"/>
      <c r="AS40" s="723"/>
      <c r="AT40" s="723"/>
      <c r="AU40" s="723"/>
      <c r="AV40" s="723"/>
      <c r="AW40" s="723"/>
      <c r="AX40" s="723"/>
      <c r="AY40" s="724"/>
      <c r="AZ40" s="659" t="s">
        <v>129</v>
      </c>
      <c r="BA40" s="660"/>
      <c r="BB40" s="660"/>
      <c r="BC40" s="660"/>
      <c r="BD40" s="691"/>
      <c r="BE40" s="691"/>
      <c r="BF40" s="714"/>
      <c r="BG40" s="707" t="s">
        <v>348</v>
      </c>
      <c r="BH40" s="708"/>
      <c r="BI40" s="708"/>
      <c r="BJ40" s="708"/>
      <c r="BK40" s="708"/>
      <c r="BL40" s="219"/>
      <c r="BM40" s="657" t="s">
        <v>349</v>
      </c>
      <c r="BN40" s="657"/>
      <c r="BO40" s="657"/>
      <c r="BP40" s="657"/>
      <c r="BQ40" s="657"/>
      <c r="BR40" s="657"/>
      <c r="BS40" s="657"/>
      <c r="BT40" s="657"/>
      <c r="BU40" s="658"/>
      <c r="BV40" s="659">
        <v>104</v>
      </c>
      <c r="BW40" s="660"/>
      <c r="BX40" s="660"/>
      <c r="BY40" s="660"/>
      <c r="BZ40" s="660"/>
      <c r="CA40" s="660"/>
      <c r="CB40" s="669"/>
      <c r="CD40" s="656" t="s">
        <v>350</v>
      </c>
      <c r="CE40" s="657"/>
      <c r="CF40" s="657"/>
      <c r="CG40" s="657"/>
      <c r="CH40" s="657"/>
      <c r="CI40" s="657"/>
      <c r="CJ40" s="657"/>
      <c r="CK40" s="657"/>
      <c r="CL40" s="657"/>
      <c r="CM40" s="657"/>
      <c r="CN40" s="657"/>
      <c r="CO40" s="657"/>
      <c r="CP40" s="657"/>
      <c r="CQ40" s="658"/>
      <c r="CR40" s="659">
        <v>560</v>
      </c>
      <c r="CS40" s="660"/>
      <c r="CT40" s="660"/>
      <c r="CU40" s="660"/>
      <c r="CV40" s="660"/>
      <c r="CW40" s="660"/>
      <c r="CX40" s="660"/>
      <c r="CY40" s="661"/>
      <c r="CZ40" s="664">
        <v>0</v>
      </c>
      <c r="DA40" s="689"/>
      <c r="DB40" s="689"/>
      <c r="DC40" s="693"/>
      <c r="DD40" s="668">
        <v>552</v>
      </c>
      <c r="DE40" s="660"/>
      <c r="DF40" s="660"/>
      <c r="DG40" s="660"/>
      <c r="DH40" s="660"/>
      <c r="DI40" s="660"/>
      <c r="DJ40" s="660"/>
      <c r="DK40" s="661"/>
      <c r="DL40" s="668" t="s">
        <v>174</v>
      </c>
      <c r="DM40" s="660"/>
      <c r="DN40" s="660"/>
      <c r="DO40" s="660"/>
      <c r="DP40" s="660"/>
      <c r="DQ40" s="660"/>
      <c r="DR40" s="660"/>
      <c r="DS40" s="660"/>
      <c r="DT40" s="660"/>
      <c r="DU40" s="660"/>
      <c r="DV40" s="661"/>
      <c r="DW40" s="664" t="s">
        <v>129</v>
      </c>
      <c r="DX40" s="689"/>
      <c r="DY40" s="689"/>
      <c r="DZ40" s="689"/>
      <c r="EA40" s="689"/>
      <c r="EB40" s="689"/>
      <c r="EC40" s="690"/>
    </row>
    <row r="41" spans="2:133" ht="11.25" customHeight="1" x14ac:dyDescent="0.15">
      <c r="B41" s="680" t="s">
        <v>351</v>
      </c>
      <c r="C41" s="681"/>
      <c r="D41" s="681"/>
      <c r="E41" s="681"/>
      <c r="F41" s="681"/>
      <c r="G41" s="681"/>
      <c r="H41" s="681"/>
      <c r="I41" s="681"/>
      <c r="J41" s="681"/>
      <c r="K41" s="681"/>
      <c r="L41" s="681"/>
      <c r="M41" s="681"/>
      <c r="N41" s="681"/>
      <c r="O41" s="681"/>
      <c r="P41" s="681"/>
      <c r="Q41" s="682"/>
      <c r="R41" s="731">
        <v>6570319</v>
      </c>
      <c r="S41" s="732"/>
      <c r="T41" s="732"/>
      <c r="U41" s="732"/>
      <c r="V41" s="732"/>
      <c r="W41" s="732"/>
      <c r="X41" s="732"/>
      <c r="Y41" s="736"/>
      <c r="Z41" s="737">
        <v>100</v>
      </c>
      <c r="AA41" s="737"/>
      <c r="AB41" s="737"/>
      <c r="AC41" s="737"/>
      <c r="AD41" s="738">
        <v>3474440</v>
      </c>
      <c r="AE41" s="738"/>
      <c r="AF41" s="738"/>
      <c r="AG41" s="738"/>
      <c r="AH41" s="738"/>
      <c r="AI41" s="738"/>
      <c r="AJ41" s="738"/>
      <c r="AK41" s="738"/>
      <c r="AL41" s="739">
        <v>100</v>
      </c>
      <c r="AM41" s="719"/>
      <c r="AN41" s="719"/>
      <c r="AO41" s="740"/>
      <c r="AQ41" s="722" t="s">
        <v>352</v>
      </c>
      <c r="AR41" s="723"/>
      <c r="AS41" s="723"/>
      <c r="AT41" s="723"/>
      <c r="AU41" s="723"/>
      <c r="AV41" s="723"/>
      <c r="AW41" s="723"/>
      <c r="AX41" s="723"/>
      <c r="AY41" s="724"/>
      <c r="AZ41" s="659">
        <v>63219</v>
      </c>
      <c r="BA41" s="660"/>
      <c r="BB41" s="660"/>
      <c r="BC41" s="660"/>
      <c r="BD41" s="691"/>
      <c r="BE41" s="691"/>
      <c r="BF41" s="714"/>
      <c r="BG41" s="707"/>
      <c r="BH41" s="708"/>
      <c r="BI41" s="708"/>
      <c r="BJ41" s="708"/>
      <c r="BK41" s="708"/>
      <c r="BL41" s="219"/>
      <c r="BM41" s="657" t="s">
        <v>353</v>
      </c>
      <c r="BN41" s="657"/>
      <c r="BO41" s="657"/>
      <c r="BP41" s="657"/>
      <c r="BQ41" s="657"/>
      <c r="BR41" s="657"/>
      <c r="BS41" s="657"/>
      <c r="BT41" s="657"/>
      <c r="BU41" s="658"/>
      <c r="BV41" s="659" t="s">
        <v>174</v>
      </c>
      <c r="BW41" s="660"/>
      <c r="BX41" s="660"/>
      <c r="BY41" s="660"/>
      <c r="BZ41" s="660"/>
      <c r="CA41" s="660"/>
      <c r="CB41" s="669"/>
      <c r="CD41" s="656" t="s">
        <v>354</v>
      </c>
      <c r="CE41" s="657"/>
      <c r="CF41" s="657"/>
      <c r="CG41" s="657"/>
      <c r="CH41" s="657"/>
      <c r="CI41" s="657"/>
      <c r="CJ41" s="657"/>
      <c r="CK41" s="657"/>
      <c r="CL41" s="657"/>
      <c r="CM41" s="657"/>
      <c r="CN41" s="657"/>
      <c r="CO41" s="657"/>
      <c r="CP41" s="657"/>
      <c r="CQ41" s="658"/>
      <c r="CR41" s="659" t="s">
        <v>129</v>
      </c>
      <c r="CS41" s="691"/>
      <c r="CT41" s="691"/>
      <c r="CU41" s="691"/>
      <c r="CV41" s="691"/>
      <c r="CW41" s="691"/>
      <c r="CX41" s="691"/>
      <c r="CY41" s="692"/>
      <c r="CZ41" s="664" t="s">
        <v>129</v>
      </c>
      <c r="DA41" s="689"/>
      <c r="DB41" s="689"/>
      <c r="DC41" s="693"/>
      <c r="DD41" s="668" t="s">
        <v>174</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355</v>
      </c>
      <c r="AR42" s="729"/>
      <c r="AS42" s="729"/>
      <c r="AT42" s="729"/>
      <c r="AU42" s="729"/>
      <c r="AV42" s="729"/>
      <c r="AW42" s="729"/>
      <c r="AX42" s="729"/>
      <c r="AY42" s="730"/>
      <c r="AZ42" s="731">
        <v>290592</v>
      </c>
      <c r="BA42" s="732"/>
      <c r="BB42" s="732"/>
      <c r="BC42" s="732"/>
      <c r="BD42" s="718"/>
      <c r="BE42" s="718"/>
      <c r="BF42" s="720"/>
      <c r="BG42" s="709"/>
      <c r="BH42" s="710"/>
      <c r="BI42" s="710"/>
      <c r="BJ42" s="710"/>
      <c r="BK42" s="710"/>
      <c r="BL42" s="220"/>
      <c r="BM42" s="681" t="s">
        <v>356</v>
      </c>
      <c r="BN42" s="681"/>
      <c r="BO42" s="681"/>
      <c r="BP42" s="681"/>
      <c r="BQ42" s="681"/>
      <c r="BR42" s="681"/>
      <c r="BS42" s="681"/>
      <c r="BT42" s="681"/>
      <c r="BU42" s="682"/>
      <c r="BV42" s="731">
        <v>338</v>
      </c>
      <c r="BW42" s="732"/>
      <c r="BX42" s="732"/>
      <c r="BY42" s="732"/>
      <c r="BZ42" s="732"/>
      <c r="CA42" s="732"/>
      <c r="CB42" s="741"/>
      <c r="CD42" s="656" t="s">
        <v>357</v>
      </c>
      <c r="CE42" s="657"/>
      <c r="CF42" s="657"/>
      <c r="CG42" s="657"/>
      <c r="CH42" s="657"/>
      <c r="CI42" s="657"/>
      <c r="CJ42" s="657"/>
      <c r="CK42" s="657"/>
      <c r="CL42" s="657"/>
      <c r="CM42" s="657"/>
      <c r="CN42" s="657"/>
      <c r="CO42" s="657"/>
      <c r="CP42" s="657"/>
      <c r="CQ42" s="658"/>
      <c r="CR42" s="659">
        <v>579169</v>
      </c>
      <c r="CS42" s="691"/>
      <c r="CT42" s="691"/>
      <c r="CU42" s="691"/>
      <c r="CV42" s="691"/>
      <c r="CW42" s="691"/>
      <c r="CX42" s="691"/>
      <c r="CY42" s="692"/>
      <c r="CZ42" s="664">
        <v>9.1999999999999993</v>
      </c>
      <c r="DA42" s="689"/>
      <c r="DB42" s="689"/>
      <c r="DC42" s="693"/>
      <c r="DD42" s="668">
        <v>100575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0" t="s">
        <v>358</v>
      </c>
      <c r="CD43" s="656" t="s">
        <v>359</v>
      </c>
      <c r="CE43" s="657"/>
      <c r="CF43" s="657"/>
      <c r="CG43" s="657"/>
      <c r="CH43" s="657"/>
      <c r="CI43" s="657"/>
      <c r="CJ43" s="657"/>
      <c r="CK43" s="657"/>
      <c r="CL43" s="657"/>
      <c r="CM43" s="657"/>
      <c r="CN43" s="657"/>
      <c r="CO43" s="657"/>
      <c r="CP43" s="657"/>
      <c r="CQ43" s="658"/>
      <c r="CR43" s="659">
        <v>34121</v>
      </c>
      <c r="CS43" s="691"/>
      <c r="CT43" s="691"/>
      <c r="CU43" s="691"/>
      <c r="CV43" s="691"/>
      <c r="CW43" s="691"/>
      <c r="CX43" s="691"/>
      <c r="CY43" s="692"/>
      <c r="CZ43" s="664">
        <v>0.5</v>
      </c>
      <c r="DA43" s="689"/>
      <c r="DB43" s="689"/>
      <c r="DC43" s="693"/>
      <c r="DD43" s="668">
        <v>34121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308</v>
      </c>
      <c r="CE44" s="696"/>
      <c r="CF44" s="656" t="s">
        <v>361</v>
      </c>
      <c r="CG44" s="657"/>
      <c r="CH44" s="657"/>
      <c r="CI44" s="657"/>
      <c r="CJ44" s="657"/>
      <c r="CK44" s="657"/>
      <c r="CL44" s="657"/>
      <c r="CM44" s="657"/>
      <c r="CN44" s="657"/>
      <c r="CO44" s="657"/>
      <c r="CP44" s="657"/>
      <c r="CQ44" s="658"/>
      <c r="CR44" s="659">
        <v>579169</v>
      </c>
      <c r="CS44" s="660"/>
      <c r="CT44" s="660"/>
      <c r="CU44" s="660"/>
      <c r="CV44" s="660"/>
      <c r="CW44" s="660"/>
      <c r="CX44" s="660"/>
      <c r="CY44" s="661"/>
      <c r="CZ44" s="664">
        <v>9.1999999999999993</v>
      </c>
      <c r="DA44" s="665"/>
      <c r="DB44" s="665"/>
      <c r="DC44" s="671"/>
      <c r="DD44" s="668">
        <v>100575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363</v>
      </c>
      <c r="CG45" s="657"/>
      <c r="CH45" s="657"/>
      <c r="CI45" s="657"/>
      <c r="CJ45" s="657"/>
      <c r="CK45" s="657"/>
      <c r="CL45" s="657"/>
      <c r="CM45" s="657"/>
      <c r="CN45" s="657"/>
      <c r="CO45" s="657"/>
      <c r="CP45" s="657"/>
      <c r="CQ45" s="658"/>
      <c r="CR45" s="659">
        <v>207271</v>
      </c>
      <c r="CS45" s="691"/>
      <c r="CT45" s="691"/>
      <c r="CU45" s="691"/>
      <c r="CV45" s="691"/>
      <c r="CW45" s="691"/>
      <c r="CX45" s="691"/>
      <c r="CY45" s="692"/>
      <c r="CZ45" s="664">
        <v>3.3</v>
      </c>
      <c r="DA45" s="689"/>
      <c r="DB45" s="689"/>
      <c r="DC45" s="693"/>
      <c r="DD45" s="668">
        <v>12650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1"/>
      <c r="CD46" s="697"/>
      <c r="CE46" s="698"/>
      <c r="CF46" s="656" t="s">
        <v>364</v>
      </c>
      <c r="CG46" s="657"/>
      <c r="CH46" s="657"/>
      <c r="CI46" s="657"/>
      <c r="CJ46" s="657"/>
      <c r="CK46" s="657"/>
      <c r="CL46" s="657"/>
      <c r="CM46" s="657"/>
      <c r="CN46" s="657"/>
      <c r="CO46" s="657"/>
      <c r="CP46" s="657"/>
      <c r="CQ46" s="658"/>
      <c r="CR46" s="659">
        <v>349622</v>
      </c>
      <c r="CS46" s="660"/>
      <c r="CT46" s="660"/>
      <c r="CU46" s="660"/>
      <c r="CV46" s="660"/>
      <c r="CW46" s="660"/>
      <c r="CX46" s="660"/>
      <c r="CY46" s="661"/>
      <c r="CZ46" s="664">
        <v>5.6</v>
      </c>
      <c r="DA46" s="665"/>
      <c r="DB46" s="665"/>
      <c r="DC46" s="671"/>
      <c r="DD46" s="668">
        <v>86811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1"/>
      <c r="CD47" s="697"/>
      <c r="CE47" s="698"/>
      <c r="CF47" s="656" t="s">
        <v>365</v>
      </c>
      <c r="CG47" s="657"/>
      <c r="CH47" s="657"/>
      <c r="CI47" s="657"/>
      <c r="CJ47" s="657"/>
      <c r="CK47" s="657"/>
      <c r="CL47" s="657"/>
      <c r="CM47" s="657"/>
      <c r="CN47" s="657"/>
      <c r="CO47" s="657"/>
      <c r="CP47" s="657"/>
      <c r="CQ47" s="658"/>
      <c r="CR47" s="659" t="s">
        <v>174</v>
      </c>
      <c r="CS47" s="691"/>
      <c r="CT47" s="691"/>
      <c r="CU47" s="691"/>
      <c r="CV47" s="691"/>
      <c r="CW47" s="691"/>
      <c r="CX47" s="691"/>
      <c r="CY47" s="692"/>
      <c r="CZ47" s="664" t="s">
        <v>129</v>
      </c>
      <c r="DA47" s="689"/>
      <c r="DB47" s="689"/>
      <c r="DC47" s="693"/>
      <c r="DD47" s="668" t="s">
        <v>129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1"/>
      <c r="CD48" s="699"/>
      <c r="CE48" s="700"/>
      <c r="CF48" s="656" t="s">
        <v>366</v>
      </c>
      <c r="CG48" s="657"/>
      <c r="CH48" s="657"/>
      <c r="CI48" s="657"/>
      <c r="CJ48" s="657"/>
      <c r="CK48" s="657"/>
      <c r="CL48" s="657"/>
      <c r="CM48" s="657"/>
      <c r="CN48" s="657"/>
      <c r="CO48" s="657"/>
      <c r="CP48" s="657"/>
      <c r="CQ48" s="658"/>
      <c r="CR48" s="659" t="s">
        <v>129</v>
      </c>
      <c r="CS48" s="660"/>
      <c r="CT48" s="660"/>
      <c r="CU48" s="660"/>
      <c r="CV48" s="660"/>
      <c r="CW48" s="660"/>
      <c r="CX48" s="660"/>
      <c r="CY48" s="661"/>
      <c r="CZ48" s="664" t="s">
        <v>174</v>
      </c>
      <c r="DA48" s="665"/>
      <c r="DB48" s="665"/>
      <c r="DC48" s="671"/>
      <c r="DD48" s="668" t="s">
        <v>174</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1"/>
      <c r="CD49" s="680" t="s">
        <v>367</v>
      </c>
      <c r="CE49" s="681"/>
      <c r="CF49" s="681"/>
      <c r="CG49" s="681"/>
      <c r="CH49" s="681"/>
      <c r="CI49" s="681"/>
      <c r="CJ49" s="681"/>
      <c r="CK49" s="681"/>
      <c r="CL49" s="681"/>
      <c r="CM49" s="681"/>
      <c r="CN49" s="681"/>
      <c r="CO49" s="681"/>
      <c r="CP49" s="681"/>
      <c r="CQ49" s="682"/>
      <c r="CR49" s="731">
        <v>6286714</v>
      </c>
      <c r="CS49" s="718"/>
      <c r="CT49" s="718"/>
      <c r="CU49" s="718"/>
      <c r="CV49" s="718"/>
      <c r="CW49" s="718"/>
      <c r="CX49" s="718"/>
      <c r="CY49" s="747"/>
      <c r="CZ49" s="739">
        <v>100</v>
      </c>
      <c r="DA49" s="748"/>
      <c r="DB49" s="748"/>
      <c r="DC49" s="749"/>
      <c r="DD49" s="750">
        <v>3820570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0n90M1SgS0RsSg8WJihXqJMYoLJrdtiKD3O5VwY4S2/WvaA5hqbCPamvTBBKQ9yiHSSF3gWi5ta2GSWC1oH2DQ==" saltValue="MroZP85o6UFUIKnacRTRX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8" t="s">
        <v>369</v>
      </c>
      <c r="DK2" s="759"/>
      <c r="DL2" s="759"/>
      <c r="DM2" s="759"/>
      <c r="DN2" s="759"/>
      <c r="DO2" s="760"/>
      <c r="DP2" s="224"/>
      <c r="DQ2" s="758" t="s">
        <v>370</v>
      </c>
      <c r="DR2" s="759"/>
      <c r="DS2" s="759"/>
      <c r="DT2" s="759"/>
      <c r="DU2" s="759"/>
      <c r="DV2" s="759"/>
      <c r="DW2" s="759"/>
      <c r="DX2" s="759"/>
      <c r="DY2" s="759"/>
      <c r="DZ2" s="760"/>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28"/>
      <c r="BA4" s="228"/>
      <c r="BB4" s="228"/>
      <c r="BC4" s="228"/>
      <c r="BD4" s="228"/>
      <c r="BE4" s="229"/>
      <c r="BF4" s="229"/>
      <c r="BG4" s="229"/>
      <c r="BH4" s="229"/>
      <c r="BI4" s="229"/>
      <c r="BJ4" s="229"/>
      <c r="BK4" s="229"/>
      <c r="BL4" s="229"/>
      <c r="BM4" s="229"/>
      <c r="BN4" s="229"/>
      <c r="BO4" s="229"/>
      <c r="BP4" s="229"/>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0"/>
    </row>
    <row r="5" spans="1:131" s="231" customFormat="1" ht="26.25" customHeight="1" x14ac:dyDescent="0.15">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28"/>
      <c r="BA5" s="228"/>
      <c r="BB5" s="228"/>
      <c r="BC5" s="228"/>
      <c r="BD5" s="228"/>
      <c r="BE5" s="229"/>
      <c r="BF5" s="229"/>
      <c r="BG5" s="229"/>
      <c r="BH5" s="229"/>
      <c r="BI5" s="229"/>
      <c r="BJ5" s="229"/>
      <c r="BK5" s="229"/>
      <c r="BL5" s="229"/>
      <c r="BM5" s="229"/>
      <c r="BN5" s="229"/>
      <c r="BO5" s="229"/>
      <c r="BP5" s="229"/>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0"/>
    </row>
    <row r="6" spans="1:131" s="231"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28"/>
      <c r="BA6" s="228"/>
      <c r="BB6" s="228"/>
      <c r="BC6" s="228"/>
      <c r="BD6" s="228"/>
      <c r="BE6" s="229"/>
      <c r="BF6" s="229"/>
      <c r="BG6" s="229"/>
      <c r="BH6" s="229"/>
      <c r="BI6" s="229"/>
      <c r="BJ6" s="229"/>
      <c r="BK6" s="229"/>
      <c r="BL6" s="229"/>
      <c r="BM6" s="229"/>
      <c r="BN6" s="229"/>
      <c r="BO6" s="229"/>
      <c r="BP6" s="229"/>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0"/>
    </row>
    <row r="7" spans="1:131" s="231" customFormat="1" ht="26.25" customHeight="1" thickTop="1" x14ac:dyDescent="0.15">
      <c r="A7" s="232">
        <v>1</v>
      </c>
      <c r="B7" s="785" t="s">
        <v>390</v>
      </c>
      <c r="C7" s="786"/>
      <c r="D7" s="786"/>
      <c r="E7" s="786"/>
      <c r="F7" s="786"/>
      <c r="G7" s="786"/>
      <c r="H7" s="786"/>
      <c r="I7" s="786"/>
      <c r="J7" s="786"/>
      <c r="K7" s="786"/>
      <c r="L7" s="786"/>
      <c r="M7" s="786"/>
      <c r="N7" s="786"/>
      <c r="O7" s="786"/>
      <c r="P7" s="787"/>
      <c r="Q7" s="788">
        <v>6568</v>
      </c>
      <c r="R7" s="789"/>
      <c r="S7" s="789"/>
      <c r="T7" s="789"/>
      <c r="U7" s="789"/>
      <c r="V7" s="789">
        <v>6286</v>
      </c>
      <c r="W7" s="789"/>
      <c r="X7" s="789"/>
      <c r="Y7" s="789"/>
      <c r="Z7" s="789"/>
      <c r="AA7" s="789">
        <v>282</v>
      </c>
      <c r="AB7" s="789"/>
      <c r="AC7" s="789"/>
      <c r="AD7" s="789"/>
      <c r="AE7" s="790"/>
      <c r="AF7" s="791">
        <v>267</v>
      </c>
      <c r="AG7" s="792"/>
      <c r="AH7" s="792"/>
      <c r="AI7" s="792"/>
      <c r="AJ7" s="793"/>
      <c r="AK7" s="794">
        <v>15</v>
      </c>
      <c r="AL7" s="795"/>
      <c r="AM7" s="795"/>
      <c r="AN7" s="795"/>
      <c r="AO7" s="795"/>
      <c r="AP7" s="795">
        <v>5963</v>
      </c>
      <c r="AQ7" s="795"/>
      <c r="AR7" s="795"/>
      <c r="AS7" s="795"/>
      <c r="AT7" s="795"/>
      <c r="AU7" s="796"/>
      <c r="AV7" s="796"/>
      <c r="AW7" s="796"/>
      <c r="AX7" s="796"/>
      <c r="AY7" s="797"/>
      <c r="AZ7" s="228"/>
      <c r="BA7" s="228"/>
      <c r="BB7" s="228"/>
      <c r="BC7" s="228"/>
      <c r="BD7" s="228"/>
      <c r="BE7" s="229"/>
      <c r="BF7" s="229"/>
      <c r="BG7" s="229"/>
      <c r="BH7" s="229"/>
      <c r="BI7" s="229"/>
      <c r="BJ7" s="229"/>
      <c r="BK7" s="229"/>
      <c r="BL7" s="229"/>
      <c r="BM7" s="229"/>
      <c r="BN7" s="229"/>
      <c r="BO7" s="229"/>
      <c r="BP7" s="229"/>
      <c r="BQ7" s="232">
        <v>1</v>
      </c>
      <c r="BR7" s="233"/>
      <c r="BS7" s="782" t="s">
        <v>576</v>
      </c>
      <c r="BT7" s="783"/>
      <c r="BU7" s="783"/>
      <c r="BV7" s="783"/>
      <c r="BW7" s="783"/>
      <c r="BX7" s="783"/>
      <c r="BY7" s="783"/>
      <c r="BZ7" s="783"/>
      <c r="CA7" s="783"/>
      <c r="CB7" s="783"/>
      <c r="CC7" s="783"/>
      <c r="CD7" s="783"/>
      <c r="CE7" s="783"/>
      <c r="CF7" s="783"/>
      <c r="CG7" s="798"/>
      <c r="CH7" s="779">
        <v>8</v>
      </c>
      <c r="CI7" s="780"/>
      <c r="CJ7" s="780"/>
      <c r="CK7" s="780"/>
      <c r="CL7" s="781"/>
      <c r="CM7" s="779">
        <v>208</v>
      </c>
      <c r="CN7" s="780"/>
      <c r="CO7" s="780"/>
      <c r="CP7" s="780"/>
      <c r="CQ7" s="781"/>
      <c r="CR7" s="779">
        <v>3</v>
      </c>
      <c r="CS7" s="780"/>
      <c r="CT7" s="780"/>
      <c r="CU7" s="780"/>
      <c r="CV7" s="781"/>
      <c r="CW7" s="779" t="s">
        <v>573</v>
      </c>
      <c r="CX7" s="780"/>
      <c r="CY7" s="780"/>
      <c r="CZ7" s="780"/>
      <c r="DA7" s="781"/>
      <c r="DB7" s="779">
        <v>45</v>
      </c>
      <c r="DC7" s="780"/>
      <c r="DD7" s="780"/>
      <c r="DE7" s="780"/>
      <c r="DF7" s="781"/>
      <c r="DG7" s="779" t="s">
        <v>573</v>
      </c>
      <c r="DH7" s="780"/>
      <c r="DI7" s="780"/>
      <c r="DJ7" s="780"/>
      <c r="DK7" s="781"/>
      <c r="DL7" s="779" t="s">
        <v>573</v>
      </c>
      <c r="DM7" s="780"/>
      <c r="DN7" s="780"/>
      <c r="DO7" s="780"/>
      <c r="DP7" s="781"/>
      <c r="DQ7" s="779" t="s">
        <v>573</v>
      </c>
      <c r="DR7" s="780"/>
      <c r="DS7" s="780"/>
      <c r="DT7" s="780"/>
      <c r="DU7" s="781"/>
      <c r="DV7" s="782"/>
      <c r="DW7" s="783"/>
      <c r="DX7" s="783"/>
      <c r="DY7" s="783"/>
      <c r="DZ7" s="784"/>
      <c r="EA7" s="230"/>
    </row>
    <row r="8" spans="1:131" s="231" customFormat="1" ht="26.25" customHeight="1" x14ac:dyDescent="0.15">
      <c r="A8" s="234">
        <v>2</v>
      </c>
      <c r="B8" s="816" t="s">
        <v>391</v>
      </c>
      <c r="C8" s="817"/>
      <c r="D8" s="817"/>
      <c r="E8" s="817"/>
      <c r="F8" s="817"/>
      <c r="G8" s="817"/>
      <c r="H8" s="817"/>
      <c r="I8" s="817"/>
      <c r="J8" s="817"/>
      <c r="K8" s="817"/>
      <c r="L8" s="817"/>
      <c r="M8" s="817"/>
      <c r="N8" s="817"/>
      <c r="O8" s="817"/>
      <c r="P8" s="818"/>
      <c r="Q8" s="819">
        <v>2</v>
      </c>
      <c r="R8" s="820"/>
      <c r="S8" s="820"/>
      <c r="T8" s="820"/>
      <c r="U8" s="820"/>
      <c r="V8" s="820">
        <v>0</v>
      </c>
      <c r="W8" s="820"/>
      <c r="X8" s="820"/>
      <c r="Y8" s="820"/>
      <c r="Z8" s="820"/>
      <c r="AA8" s="820">
        <v>2</v>
      </c>
      <c r="AB8" s="820"/>
      <c r="AC8" s="820"/>
      <c r="AD8" s="820"/>
      <c r="AE8" s="821"/>
      <c r="AF8" s="822">
        <v>2</v>
      </c>
      <c r="AG8" s="823"/>
      <c r="AH8" s="823"/>
      <c r="AI8" s="823"/>
      <c r="AJ8" s="824"/>
      <c r="AK8" s="805" t="s">
        <v>573</v>
      </c>
      <c r="AL8" s="806"/>
      <c r="AM8" s="806"/>
      <c r="AN8" s="806"/>
      <c r="AO8" s="806"/>
      <c r="AP8" s="806" t="s">
        <v>573</v>
      </c>
      <c r="AQ8" s="806"/>
      <c r="AR8" s="806"/>
      <c r="AS8" s="806"/>
      <c r="AT8" s="806"/>
      <c r="AU8" s="807"/>
      <c r="AV8" s="807"/>
      <c r="AW8" s="807"/>
      <c r="AX8" s="807"/>
      <c r="AY8" s="808"/>
      <c r="AZ8" s="228"/>
      <c r="BA8" s="228"/>
      <c r="BB8" s="228"/>
      <c r="BC8" s="228"/>
      <c r="BD8" s="228"/>
      <c r="BE8" s="229"/>
      <c r="BF8" s="229"/>
      <c r="BG8" s="229"/>
      <c r="BH8" s="229"/>
      <c r="BI8" s="229"/>
      <c r="BJ8" s="229"/>
      <c r="BK8" s="229"/>
      <c r="BL8" s="229"/>
      <c r="BM8" s="229"/>
      <c r="BN8" s="229"/>
      <c r="BO8" s="229"/>
      <c r="BP8" s="229"/>
      <c r="BQ8" s="234">
        <v>2</v>
      </c>
      <c r="BR8" s="235"/>
      <c r="BS8" s="809" t="s">
        <v>577</v>
      </c>
      <c r="BT8" s="810"/>
      <c r="BU8" s="810"/>
      <c r="BV8" s="810"/>
      <c r="BW8" s="810"/>
      <c r="BX8" s="810"/>
      <c r="BY8" s="810"/>
      <c r="BZ8" s="810"/>
      <c r="CA8" s="810"/>
      <c r="CB8" s="810"/>
      <c r="CC8" s="810"/>
      <c r="CD8" s="810"/>
      <c r="CE8" s="810"/>
      <c r="CF8" s="810"/>
      <c r="CG8" s="811"/>
      <c r="CH8" s="812">
        <v>9</v>
      </c>
      <c r="CI8" s="813"/>
      <c r="CJ8" s="813"/>
      <c r="CK8" s="813"/>
      <c r="CL8" s="814"/>
      <c r="CM8" s="812">
        <v>544</v>
      </c>
      <c r="CN8" s="813"/>
      <c r="CO8" s="813"/>
      <c r="CP8" s="813"/>
      <c r="CQ8" s="814"/>
      <c r="CR8" s="812">
        <v>90</v>
      </c>
      <c r="CS8" s="813"/>
      <c r="CT8" s="813"/>
      <c r="CU8" s="813"/>
      <c r="CV8" s="814"/>
      <c r="CW8" s="812" t="s">
        <v>573</v>
      </c>
      <c r="CX8" s="813"/>
      <c r="CY8" s="813"/>
      <c r="CZ8" s="813"/>
      <c r="DA8" s="814"/>
      <c r="DB8" s="812" t="s">
        <v>573</v>
      </c>
      <c r="DC8" s="813"/>
      <c r="DD8" s="813"/>
      <c r="DE8" s="813"/>
      <c r="DF8" s="814"/>
      <c r="DG8" s="812" t="s">
        <v>573</v>
      </c>
      <c r="DH8" s="813"/>
      <c r="DI8" s="813"/>
      <c r="DJ8" s="813"/>
      <c r="DK8" s="814"/>
      <c r="DL8" s="812" t="s">
        <v>573</v>
      </c>
      <c r="DM8" s="813"/>
      <c r="DN8" s="813"/>
      <c r="DO8" s="813"/>
      <c r="DP8" s="814"/>
      <c r="DQ8" s="812" t="s">
        <v>573</v>
      </c>
      <c r="DR8" s="813"/>
      <c r="DS8" s="813"/>
      <c r="DT8" s="813"/>
      <c r="DU8" s="814"/>
      <c r="DV8" s="809"/>
      <c r="DW8" s="810"/>
      <c r="DX8" s="810"/>
      <c r="DY8" s="810"/>
      <c r="DZ8" s="815"/>
      <c r="EA8" s="230"/>
    </row>
    <row r="9" spans="1:131" s="231" customFormat="1" ht="26.25" customHeight="1" x14ac:dyDescent="0.15">
      <c r="A9" s="234">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28"/>
      <c r="BA9" s="228"/>
      <c r="BB9" s="228"/>
      <c r="BC9" s="228"/>
      <c r="BD9" s="228"/>
      <c r="BE9" s="229"/>
      <c r="BF9" s="229"/>
      <c r="BG9" s="229"/>
      <c r="BH9" s="229"/>
      <c r="BI9" s="229"/>
      <c r="BJ9" s="229"/>
      <c r="BK9" s="229"/>
      <c r="BL9" s="229"/>
      <c r="BM9" s="229"/>
      <c r="BN9" s="229"/>
      <c r="BO9" s="229"/>
      <c r="BP9" s="229"/>
      <c r="BQ9" s="234">
        <v>3</v>
      </c>
      <c r="BR9" s="235"/>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0"/>
    </row>
    <row r="10" spans="1:131" s="231" customFormat="1" ht="26.25" customHeight="1" x14ac:dyDescent="0.15">
      <c r="A10" s="234">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28"/>
      <c r="BA10" s="228"/>
      <c r="BB10" s="228"/>
      <c r="BC10" s="228"/>
      <c r="BD10" s="228"/>
      <c r="BE10" s="229"/>
      <c r="BF10" s="229"/>
      <c r="BG10" s="229"/>
      <c r="BH10" s="229"/>
      <c r="BI10" s="229"/>
      <c r="BJ10" s="229"/>
      <c r="BK10" s="229"/>
      <c r="BL10" s="229"/>
      <c r="BM10" s="229"/>
      <c r="BN10" s="229"/>
      <c r="BO10" s="229"/>
      <c r="BP10" s="229"/>
      <c r="BQ10" s="234">
        <v>4</v>
      </c>
      <c r="BR10" s="235"/>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0"/>
    </row>
    <row r="11" spans="1:131" s="231" customFormat="1" ht="26.25" customHeight="1" x14ac:dyDescent="0.15">
      <c r="A11" s="234">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28"/>
      <c r="BA11" s="228"/>
      <c r="BB11" s="228"/>
      <c r="BC11" s="228"/>
      <c r="BD11" s="228"/>
      <c r="BE11" s="229"/>
      <c r="BF11" s="229"/>
      <c r="BG11" s="229"/>
      <c r="BH11" s="229"/>
      <c r="BI11" s="229"/>
      <c r="BJ11" s="229"/>
      <c r="BK11" s="229"/>
      <c r="BL11" s="229"/>
      <c r="BM11" s="229"/>
      <c r="BN11" s="229"/>
      <c r="BO11" s="229"/>
      <c r="BP11" s="229"/>
      <c r="BQ11" s="234">
        <v>5</v>
      </c>
      <c r="BR11" s="235"/>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0"/>
    </row>
    <row r="12" spans="1:131" s="231" customFormat="1" ht="26.25" customHeight="1" x14ac:dyDescent="0.15">
      <c r="A12" s="234">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28"/>
      <c r="BA12" s="228"/>
      <c r="BB12" s="228"/>
      <c r="BC12" s="228"/>
      <c r="BD12" s="228"/>
      <c r="BE12" s="229"/>
      <c r="BF12" s="229"/>
      <c r="BG12" s="229"/>
      <c r="BH12" s="229"/>
      <c r="BI12" s="229"/>
      <c r="BJ12" s="229"/>
      <c r="BK12" s="229"/>
      <c r="BL12" s="229"/>
      <c r="BM12" s="229"/>
      <c r="BN12" s="229"/>
      <c r="BO12" s="229"/>
      <c r="BP12" s="229"/>
      <c r="BQ12" s="234">
        <v>6</v>
      </c>
      <c r="BR12" s="235"/>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0"/>
    </row>
    <row r="13" spans="1:131" s="231" customFormat="1" ht="26.25" customHeight="1" x14ac:dyDescent="0.15">
      <c r="A13" s="234">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28"/>
      <c r="BA13" s="228"/>
      <c r="BB13" s="228"/>
      <c r="BC13" s="228"/>
      <c r="BD13" s="228"/>
      <c r="BE13" s="229"/>
      <c r="BF13" s="229"/>
      <c r="BG13" s="229"/>
      <c r="BH13" s="229"/>
      <c r="BI13" s="229"/>
      <c r="BJ13" s="229"/>
      <c r="BK13" s="229"/>
      <c r="BL13" s="229"/>
      <c r="BM13" s="229"/>
      <c r="BN13" s="229"/>
      <c r="BO13" s="229"/>
      <c r="BP13" s="229"/>
      <c r="BQ13" s="234">
        <v>7</v>
      </c>
      <c r="BR13" s="235"/>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0"/>
    </row>
    <row r="14" spans="1:131" s="231" customFormat="1" ht="26.25" customHeight="1" x14ac:dyDescent="0.15">
      <c r="A14" s="234">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28"/>
      <c r="BA14" s="228"/>
      <c r="BB14" s="228"/>
      <c r="BC14" s="228"/>
      <c r="BD14" s="228"/>
      <c r="BE14" s="229"/>
      <c r="BF14" s="229"/>
      <c r="BG14" s="229"/>
      <c r="BH14" s="229"/>
      <c r="BI14" s="229"/>
      <c r="BJ14" s="229"/>
      <c r="BK14" s="229"/>
      <c r="BL14" s="229"/>
      <c r="BM14" s="229"/>
      <c r="BN14" s="229"/>
      <c r="BO14" s="229"/>
      <c r="BP14" s="229"/>
      <c r="BQ14" s="234">
        <v>8</v>
      </c>
      <c r="BR14" s="235"/>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0"/>
    </row>
    <row r="15" spans="1:131" s="231" customFormat="1" ht="26.25" customHeight="1" x14ac:dyDescent="0.15">
      <c r="A15" s="234">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28"/>
      <c r="BA15" s="228"/>
      <c r="BB15" s="228"/>
      <c r="BC15" s="228"/>
      <c r="BD15" s="228"/>
      <c r="BE15" s="229"/>
      <c r="BF15" s="229"/>
      <c r="BG15" s="229"/>
      <c r="BH15" s="229"/>
      <c r="BI15" s="229"/>
      <c r="BJ15" s="229"/>
      <c r="BK15" s="229"/>
      <c r="BL15" s="229"/>
      <c r="BM15" s="229"/>
      <c r="BN15" s="229"/>
      <c r="BO15" s="229"/>
      <c r="BP15" s="229"/>
      <c r="BQ15" s="234">
        <v>9</v>
      </c>
      <c r="BR15" s="235"/>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0"/>
    </row>
    <row r="16" spans="1:131" s="231" customFormat="1" ht="26.25" customHeight="1" x14ac:dyDescent="0.15">
      <c r="A16" s="234">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28"/>
      <c r="BA16" s="228"/>
      <c r="BB16" s="228"/>
      <c r="BC16" s="228"/>
      <c r="BD16" s="228"/>
      <c r="BE16" s="229"/>
      <c r="BF16" s="229"/>
      <c r="BG16" s="229"/>
      <c r="BH16" s="229"/>
      <c r="BI16" s="229"/>
      <c r="BJ16" s="229"/>
      <c r="BK16" s="229"/>
      <c r="BL16" s="229"/>
      <c r="BM16" s="229"/>
      <c r="BN16" s="229"/>
      <c r="BO16" s="229"/>
      <c r="BP16" s="229"/>
      <c r="BQ16" s="234">
        <v>10</v>
      </c>
      <c r="BR16" s="235"/>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0"/>
    </row>
    <row r="17" spans="1:131" s="231" customFormat="1" ht="26.25" customHeight="1" x14ac:dyDescent="0.15">
      <c r="A17" s="234">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28"/>
      <c r="BA17" s="228"/>
      <c r="BB17" s="228"/>
      <c r="BC17" s="228"/>
      <c r="BD17" s="228"/>
      <c r="BE17" s="229"/>
      <c r="BF17" s="229"/>
      <c r="BG17" s="229"/>
      <c r="BH17" s="229"/>
      <c r="BI17" s="229"/>
      <c r="BJ17" s="229"/>
      <c r="BK17" s="229"/>
      <c r="BL17" s="229"/>
      <c r="BM17" s="229"/>
      <c r="BN17" s="229"/>
      <c r="BO17" s="229"/>
      <c r="BP17" s="229"/>
      <c r="BQ17" s="234">
        <v>11</v>
      </c>
      <c r="BR17" s="235"/>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0"/>
    </row>
    <row r="18" spans="1:131" s="231" customFormat="1" ht="26.25" customHeight="1" x14ac:dyDescent="0.15">
      <c r="A18" s="234">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28"/>
      <c r="BA18" s="228"/>
      <c r="BB18" s="228"/>
      <c r="BC18" s="228"/>
      <c r="BD18" s="228"/>
      <c r="BE18" s="229"/>
      <c r="BF18" s="229"/>
      <c r="BG18" s="229"/>
      <c r="BH18" s="229"/>
      <c r="BI18" s="229"/>
      <c r="BJ18" s="229"/>
      <c r="BK18" s="229"/>
      <c r="BL18" s="229"/>
      <c r="BM18" s="229"/>
      <c r="BN18" s="229"/>
      <c r="BO18" s="229"/>
      <c r="BP18" s="229"/>
      <c r="BQ18" s="234">
        <v>12</v>
      </c>
      <c r="BR18" s="235"/>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0"/>
    </row>
    <row r="19" spans="1:131" s="231" customFormat="1" ht="26.25" customHeight="1" x14ac:dyDescent="0.15">
      <c r="A19" s="234">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28"/>
      <c r="BA19" s="228"/>
      <c r="BB19" s="228"/>
      <c r="BC19" s="228"/>
      <c r="BD19" s="228"/>
      <c r="BE19" s="229"/>
      <c r="BF19" s="229"/>
      <c r="BG19" s="229"/>
      <c r="BH19" s="229"/>
      <c r="BI19" s="229"/>
      <c r="BJ19" s="229"/>
      <c r="BK19" s="229"/>
      <c r="BL19" s="229"/>
      <c r="BM19" s="229"/>
      <c r="BN19" s="229"/>
      <c r="BO19" s="229"/>
      <c r="BP19" s="229"/>
      <c r="BQ19" s="234">
        <v>13</v>
      </c>
      <c r="BR19" s="235"/>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0"/>
    </row>
    <row r="20" spans="1:131" s="231" customFormat="1" ht="26.25" customHeight="1" x14ac:dyDescent="0.15">
      <c r="A20" s="234">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28"/>
      <c r="BA20" s="228"/>
      <c r="BB20" s="228"/>
      <c r="BC20" s="228"/>
      <c r="BD20" s="228"/>
      <c r="BE20" s="229"/>
      <c r="BF20" s="229"/>
      <c r="BG20" s="229"/>
      <c r="BH20" s="229"/>
      <c r="BI20" s="229"/>
      <c r="BJ20" s="229"/>
      <c r="BK20" s="229"/>
      <c r="BL20" s="229"/>
      <c r="BM20" s="229"/>
      <c r="BN20" s="229"/>
      <c r="BO20" s="229"/>
      <c r="BP20" s="229"/>
      <c r="BQ20" s="234">
        <v>14</v>
      </c>
      <c r="BR20" s="235"/>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0"/>
    </row>
    <row r="21" spans="1:131" s="231" customFormat="1" ht="26.25" customHeight="1" thickBot="1" x14ac:dyDescent="0.2">
      <c r="A21" s="234">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28"/>
      <c r="BA21" s="228"/>
      <c r="BB21" s="228"/>
      <c r="BC21" s="228"/>
      <c r="BD21" s="228"/>
      <c r="BE21" s="229"/>
      <c r="BF21" s="229"/>
      <c r="BG21" s="229"/>
      <c r="BH21" s="229"/>
      <c r="BI21" s="229"/>
      <c r="BJ21" s="229"/>
      <c r="BK21" s="229"/>
      <c r="BL21" s="229"/>
      <c r="BM21" s="229"/>
      <c r="BN21" s="229"/>
      <c r="BO21" s="229"/>
      <c r="BP21" s="229"/>
      <c r="BQ21" s="234">
        <v>15</v>
      </c>
      <c r="BR21" s="235"/>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0"/>
    </row>
    <row r="22" spans="1:131" s="231" customFormat="1" ht="26.25" customHeight="1" x14ac:dyDescent="0.15">
      <c r="A22" s="234">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29"/>
      <c r="BF22" s="229"/>
      <c r="BG22" s="229"/>
      <c r="BH22" s="229"/>
      <c r="BI22" s="229"/>
      <c r="BJ22" s="229"/>
      <c r="BK22" s="229"/>
      <c r="BL22" s="229"/>
      <c r="BM22" s="229"/>
      <c r="BN22" s="229"/>
      <c r="BO22" s="229"/>
      <c r="BP22" s="229"/>
      <c r="BQ22" s="234">
        <v>16</v>
      </c>
      <c r="BR22" s="235"/>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0"/>
    </row>
    <row r="23" spans="1:131" s="231" customFormat="1" ht="26.25" customHeight="1" thickBot="1" x14ac:dyDescent="0.2">
      <c r="A23" s="236" t="s">
        <v>393</v>
      </c>
      <c r="B23" s="825" t="s">
        <v>394</v>
      </c>
      <c r="C23" s="826"/>
      <c r="D23" s="826"/>
      <c r="E23" s="826"/>
      <c r="F23" s="826"/>
      <c r="G23" s="826"/>
      <c r="H23" s="826"/>
      <c r="I23" s="826"/>
      <c r="J23" s="826"/>
      <c r="K23" s="826"/>
      <c r="L23" s="826"/>
      <c r="M23" s="826"/>
      <c r="N23" s="826"/>
      <c r="O23" s="826"/>
      <c r="P23" s="827"/>
      <c r="Q23" s="828">
        <f>IF(SUM(Q7:U22)=0,"-",SUM(Q7:U22))</f>
        <v>6570</v>
      </c>
      <c r="R23" s="829"/>
      <c r="S23" s="829"/>
      <c r="T23" s="829"/>
      <c r="U23" s="829"/>
      <c r="V23" s="829">
        <f t="shared" ref="V23" si="0">IF(SUM(V7:Z22)=0,"-",SUM(V7:Z22))</f>
        <v>6286</v>
      </c>
      <c r="W23" s="829"/>
      <c r="X23" s="829"/>
      <c r="Y23" s="829"/>
      <c r="Z23" s="829"/>
      <c r="AA23" s="829">
        <f t="shared" ref="AA23" si="1">IF(SUM(AA7:AE22)=0,"-",SUM(AA7:AE22))</f>
        <v>284</v>
      </c>
      <c r="AB23" s="829"/>
      <c r="AC23" s="829"/>
      <c r="AD23" s="829"/>
      <c r="AE23" s="830"/>
      <c r="AF23" s="831">
        <f t="shared" ref="AF23" si="2">IF(SUM(AF7:AJ22)=0,"-",SUM(AF7:AJ22))</f>
        <v>269</v>
      </c>
      <c r="AG23" s="829"/>
      <c r="AH23" s="829"/>
      <c r="AI23" s="829"/>
      <c r="AJ23" s="832"/>
      <c r="AK23" s="833"/>
      <c r="AL23" s="834"/>
      <c r="AM23" s="834"/>
      <c r="AN23" s="834"/>
      <c r="AO23" s="834"/>
      <c r="AP23" s="829">
        <f t="shared" ref="AP23" si="3">IF(SUM(AP7:AT22)=0,"-",SUM(AP7:AT22))</f>
        <v>5963</v>
      </c>
      <c r="AQ23" s="829"/>
      <c r="AR23" s="829"/>
      <c r="AS23" s="829"/>
      <c r="AT23" s="829"/>
      <c r="AU23" s="845"/>
      <c r="AV23" s="845"/>
      <c r="AW23" s="845"/>
      <c r="AX23" s="845"/>
      <c r="AY23" s="846"/>
      <c r="AZ23" s="847" t="s">
        <v>129</v>
      </c>
      <c r="BA23" s="848"/>
      <c r="BB23" s="848"/>
      <c r="BC23" s="848"/>
      <c r="BD23" s="849"/>
      <c r="BE23" s="229"/>
      <c r="BF23" s="229"/>
      <c r="BG23" s="229"/>
      <c r="BH23" s="229"/>
      <c r="BI23" s="229"/>
      <c r="BJ23" s="229"/>
      <c r="BK23" s="229"/>
      <c r="BL23" s="229"/>
      <c r="BM23" s="229"/>
      <c r="BN23" s="229"/>
      <c r="BO23" s="229"/>
      <c r="BP23" s="229"/>
      <c r="BQ23" s="234">
        <v>17</v>
      </c>
      <c r="BR23" s="235"/>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0"/>
    </row>
    <row r="24" spans="1:131" s="231" customFormat="1" ht="26.25" customHeight="1" x14ac:dyDescent="0.15">
      <c r="A24" s="844" t="s">
        <v>395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28"/>
      <c r="BA24" s="228"/>
      <c r="BB24" s="228"/>
      <c r="BC24" s="228"/>
      <c r="BD24" s="228"/>
      <c r="BE24" s="229"/>
      <c r="BF24" s="229"/>
      <c r="BG24" s="229"/>
      <c r="BH24" s="229"/>
      <c r="BI24" s="229"/>
      <c r="BJ24" s="229"/>
      <c r="BK24" s="229"/>
      <c r="BL24" s="229"/>
      <c r="BM24" s="229"/>
      <c r="BN24" s="229"/>
      <c r="BO24" s="229"/>
      <c r="BP24" s="229"/>
      <c r="BQ24" s="234">
        <v>18</v>
      </c>
      <c r="BR24" s="235"/>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0"/>
    </row>
    <row r="25" spans="1:131" ht="26.25" customHeight="1" thickBot="1" x14ac:dyDescent="0.2">
      <c r="A25" s="761" t="s">
        <v>396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28"/>
      <c r="BK25" s="228"/>
      <c r="BL25" s="228"/>
      <c r="BM25" s="228"/>
      <c r="BN25" s="228"/>
      <c r="BO25" s="237"/>
      <c r="BP25" s="237"/>
      <c r="BQ25" s="234">
        <v>19</v>
      </c>
      <c r="BR25" s="235"/>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26"/>
    </row>
    <row r="26" spans="1:131" ht="26.25" customHeight="1" x14ac:dyDescent="0.15">
      <c r="A26" s="763" t="s">
        <v>373</v>
      </c>
      <c r="B26" s="764"/>
      <c r="C26" s="764"/>
      <c r="D26" s="764"/>
      <c r="E26" s="764"/>
      <c r="F26" s="764"/>
      <c r="G26" s="764"/>
      <c r="H26" s="764"/>
      <c r="I26" s="764"/>
      <c r="J26" s="764"/>
      <c r="K26" s="764"/>
      <c r="L26" s="764"/>
      <c r="M26" s="764"/>
      <c r="N26" s="764"/>
      <c r="O26" s="764"/>
      <c r="P26" s="765"/>
      <c r="Q26" s="769" t="s">
        <v>397</v>
      </c>
      <c r="R26" s="770"/>
      <c r="S26" s="770"/>
      <c r="T26" s="770"/>
      <c r="U26" s="771"/>
      <c r="V26" s="769" t="s">
        <v>398</v>
      </c>
      <c r="W26" s="770"/>
      <c r="X26" s="770"/>
      <c r="Y26" s="770"/>
      <c r="Z26" s="771"/>
      <c r="AA26" s="769" t="s">
        <v>399</v>
      </c>
      <c r="AB26" s="770"/>
      <c r="AC26" s="770"/>
      <c r="AD26" s="770"/>
      <c r="AE26" s="770"/>
      <c r="AF26" s="850" t="s">
        <v>400</v>
      </c>
      <c r="AG26" s="851"/>
      <c r="AH26" s="851"/>
      <c r="AI26" s="851"/>
      <c r="AJ26" s="852"/>
      <c r="AK26" s="770" t="s">
        <v>401</v>
      </c>
      <c r="AL26" s="770"/>
      <c r="AM26" s="770"/>
      <c r="AN26" s="770"/>
      <c r="AO26" s="771"/>
      <c r="AP26" s="769" t="s">
        <v>402</v>
      </c>
      <c r="AQ26" s="770"/>
      <c r="AR26" s="770"/>
      <c r="AS26" s="770"/>
      <c r="AT26" s="771"/>
      <c r="AU26" s="769" t="s">
        <v>403</v>
      </c>
      <c r="AV26" s="770"/>
      <c r="AW26" s="770"/>
      <c r="AX26" s="770"/>
      <c r="AY26" s="771"/>
      <c r="AZ26" s="769" t="s">
        <v>404</v>
      </c>
      <c r="BA26" s="770"/>
      <c r="BB26" s="770"/>
      <c r="BC26" s="770"/>
      <c r="BD26" s="771"/>
      <c r="BE26" s="769" t="s">
        <v>380</v>
      </c>
      <c r="BF26" s="770"/>
      <c r="BG26" s="770"/>
      <c r="BH26" s="770"/>
      <c r="BI26" s="776"/>
      <c r="BJ26" s="228"/>
      <c r="BK26" s="228"/>
      <c r="BL26" s="228"/>
      <c r="BM26" s="228"/>
      <c r="BN26" s="228"/>
      <c r="BO26" s="237"/>
      <c r="BP26" s="237"/>
      <c r="BQ26" s="234">
        <v>20</v>
      </c>
      <c r="BR26" s="235"/>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26"/>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28"/>
      <c r="BK27" s="228"/>
      <c r="BL27" s="228"/>
      <c r="BM27" s="228"/>
      <c r="BN27" s="228"/>
      <c r="BO27" s="237"/>
      <c r="BP27" s="237"/>
      <c r="BQ27" s="234">
        <v>21</v>
      </c>
      <c r="BR27" s="235"/>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26"/>
    </row>
    <row r="28" spans="1:131" ht="26.25" customHeight="1" thickTop="1" x14ac:dyDescent="0.15">
      <c r="A28" s="238">
        <v>1</v>
      </c>
      <c r="B28" s="785" t="s">
        <v>405</v>
      </c>
      <c r="C28" s="786"/>
      <c r="D28" s="786"/>
      <c r="E28" s="786"/>
      <c r="F28" s="786"/>
      <c r="G28" s="786"/>
      <c r="H28" s="786"/>
      <c r="I28" s="786"/>
      <c r="J28" s="786"/>
      <c r="K28" s="786"/>
      <c r="L28" s="786"/>
      <c r="M28" s="786"/>
      <c r="N28" s="786"/>
      <c r="O28" s="786"/>
      <c r="P28" s="787"/>
      <c r="Q28" s="858">
        <v>754</v>
      </c>
      <c r="R28" s="859"/>
      <c r="S28" s="859"/>
      <c r="T28" s="859"/>
      <c r="U28" s="859"/>
      <c r="V28" s="859">
        <v>737</v>
      </c>
      <c r="W28" s="859"/>
      <c r="X28" s="859"/>
      <c r="Y28" s="859"/>
      <c r="Z28" s="859"/>
      <c r="AA28" s="859">
        <v>17</v>
      </c>
      <c r="AB28" s="859"/>
      <c r="AC28" s="859"/>
      <c r="AD28" s="859"/>
      <c r="AE28" s="860"/>
      <c r="AF28" s="861">
        <v>17</v>
      </c>
      <c r="AG28" s="859"/>
      <c r="AH28" s="859"/>
      <c r="AI28" s="859"/>
      <c r="AJ28" s="862"/>
      <c r="AK28" s="863">
        <v>63</v>
      </c>
      <c r="AL28" s="864"/>
      <c r="AM28" s="864"/>
      <c r="AN28" s="864"/>
      <c r="AO28" s="864"/>
      <c r="AP28" s="864" t="s">
        <v>573</v>
      </c>
      <c r="AQ28" s="864"/>
      <c r="AR28" s="864"/>
      <c r="AS28" s="864"/>
      <c r="AT28" s="864"/>
      <c r="AU28" s="864" t="s">
        <v>573</v>
      </c>
      <c r="AV28" s="864"/>
      <c r="AW28" s="864"/>
      <c r="AX28" s="864"/>
      <c r="AY28" s="864"/>
      <c r="AZ28" s="865" t="s">
        <v>573</v>
      </c>
      <c r="BA28" s="865"/>
      <c r="BB28" s="865"/>
      <c r="BC28" s="865"/>
      <c r="BD28" s="865"/>
      <c r="BE28" s="856"/>
      <c r="BF28" s="856"/>
      <c r="BG28" s="856"/>
      <c r="BH28" s="856"/>
      <c r="BI28" s="857"/>
      <c r="BJ28" s="228"/>
      <c r="BK28" s="228"/>
      <c r="BL28" s="228"/>
      <c r="BM28" s="228"/>
      <c r="BN28" s="228"/>
      <c r="BO28" s="237"/>
      <c r="BP28" s="237"/>
      <c r="BQ28" s="234">
        <v>22</v>
      </c>
      <c r="BR28" s="235"/>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26"/>
    </row>
    <row r="29" spans="1:131" ht="26.25" customHeight="1" x14ac:dyDescent="0.15">
      <c r="A29" s="238">
        <v>2</v>
      </c>
      <c r="B29" s="816" t="s">
        <v>406</v>
      </c>
      <c r="C29" s="817"/>
      <c r="D29" s="817"/>
      <c r="E29" s="817"/>
      <c r="F29" s="817"/>
      <c r="G29" s="817"/>
      <c r="H29" s="817"/>
      <c r="I29" s="817"/>
      <c r="J29" s="817"/>
      <c r="K29" s="817"/>
      <c r="L29" s="817"/>
      <c r="M29" s="817"/>
      <c r="N29" s="817"/>
      <c r="O29" s="817"/>
      <c r="P29" s="818"/>
      <c r="Q29" s="819">
        <v>944</v>
      </c>
      <c r="R29" s="820"/>
      <c r="S29" s="820"/>
      <c r="T29" s="820"/>
      <c r="U29" s="820"/>
      <c r="V29" s="820">
        <v>869</v>
      </c>
      <c r="W29" s="820"/>
      <c r="X29" s="820"/>
      <c r="Y29" s="820"/>
      <c r="Z29" s="820"/>
      <c r="AA29" s="820">
        <v>75</v>
      </c>
      <c r="AB29" s="820"/>
      <c r="AC29" s="820"/>
      <c r="AD29" s="820"/>
      <c r="AE29" s="821"/>
      <c r="AF29" s="822">
        <v>75</v>
      </c>
      <c r="AG29" s="823"/>
      <c r="AH29" s="823"/>
      <c r="AI29" s="823"/>
      <c r="AJ29" s="824"/>
      <c r="AK29" s="870">
        <v>145</v>
      </c>
      <c r="AL29" s="866"/>
      <c r="AM29" s="866"/>
      <c r="AN29" s="866"/>
      <c r="AO29" s="866"/>
      <c r="AP29" s="866" t="s">
        <v>573</v>
      </c>
      <c r="AQ29" s="866"/>
      <c r="AR29" s="866"/>
      <c r="AS29" s="866"/>
      <c r="AT29" s="866"/>
      <c r="AU29" s="866" t="s">
        <v>573</v>
      </c>
      <c r="AV29" s="866"/>
      <c r="AW29" s="866"/>
      <c r="AX29" s="866"/>
      <c r="AY29" s="866"/>
      <c r="AZ29" s="867" t="s">
        <v>573</v>
      </c>
      <c r="BA29" s="867"/>
      <c r="BB29" s="867"/>
      <c r="BC29" s="867"/>
      <c r="BD29" s="867"/>
      <c r="BE29" s="868"/>
      <c r="BF29" s="868"/>
      <c r="BG29" s="868"/>
      <c r="BH29" s="868"/>
      <c r="BI29" s="869"/>
      <c r="BJ29" s="228"/>
      <c r="BK29" s="228"/>
      <c r="BL29" s="228"/>
      <c r="BM29" s="228"/>
      <c r="BN29" s="228"/>
      <c r="BO29" s="237"/>
      <c r="BP29" s="237"/>
      <c r="BQ29" s="234">
        <v>23</v>
      </c>
      <c r="BR29" s="235"/>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26"/>
    </row>
    <row r="30" spans="1:131" ht="26.25" customHeight="1" x14ac:dyDescent="0.15">
      <c r="A30" s="238">
        <v>3</v>
      </c>
      <c r="B30" s="816" t="s">
        <v>407</v>
      </c>
      <c r="C30" s="817"/>
      <c r="D30" s="817"/>
      <c r="E30" s="817"/>
      <c r="F30" s="817"/>
      <c r="G30" s="817"/>
      <c r="H30" s="817"/>
      <c r="I30" s="817"/>
      <c r="J30" s="817"/>
      <c r="K30" s="817"/>
      <c r="L30" s="817"/>
      <c r="M30" s="817"/>
      <c r="N30" s="817"/>
      <c r="O30" s="817"/>
      <c r="P30" s="818"/>
      <c r="Q30" s="819">
        <v>109</v>
      </c>
      <c r="R30" s="820"/>
      <c r="S30" s="820"/>
      <c r="T30" s="820"/>
      <c r="U30" s="820"/>
      <c r="V30" s="820">
        <v>109</v>
      </c>
      <c r="W30" s="820"/>
      <c r="X30" s="820"/>
      <c r="Y30" s="820"/>
      <c r="Z30" s="820"/>
      <c r="AA30" s="820">
        <v>0</v>
      </c>
      <c r="AB30" s="820"/>
      <c r="AC30" s="820"/>
      <c r="AD30" s="820"/>
      <c r="AE30" s="821"/>
      <c r="AF30" s="822">
        <v>0</v>
      </c>
      <c r="AG30" s="823"/>
      <c r="AH30" s="823"/>
      <c r="AI30" s="823"/>
      <c r="AJ30" s="824"/>
      <c r="AK30" s="870">
        <v>33</v>
      </c>
      <c r="AL30" s="866"/>
      <c r="AM30" s="866"/>
      <c r="AN30" s="866"/>
      <c r="AO30" s="866"/>
      <c r="AP30" s="866" t="s">
        <v>573</v>
      </c>
      <c r="AQ30" s="866"/>
      <c r="AR30" s="866"/>
      <c r="AS30" s="866"/>
      <c r="AT30" s="866"/>
      <c r="AU30" s="866" t="s">
        <v>573</v>
      </c>
      <c r="AV30" s="866"/>
      <c r="AW30" s="866"/>
      <c r="AX30" s="866"/>
      <c r="AY30" s="866"/>
      <c r="AZ30" s="867" t="s">
        <v>573</v>
      </c>
      <c r="BA30" s="867"/>
      <c r="BB30" s="867"/>
      <c r="BC30" s="867"/>
      <c r="BD30" s="867"/>
      <c r="BE30" s="868"/>
      <c r="BF30" s="868"/>
      <c r="BG30" s="868"/>
      <c r="BH30" s="868"/>
      <c r="BI30" s="869"/>
      <c r="BJ30" s="228"/>
      <c r="BK30" s="228"/>
      <c r="BL30" s="228"/>
      <c r="BM30" s="228"/>
      <c r="BN30" s="228"/>
      <c r="BO30" s="237"/>
      <c r="BP30" s="237"/>
      <c r="BQ30" s="234">
        <v>24</v>
      </c>
      <c r="BR30" s="235"/>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26"/>
    </row>
    <row r="31" spans="1:131" ht="26.25" customHeight="1" x14ac:dyDescent="0.15">
      <c r="A31" s="238">
        <v>4</v>
      </c>
      <c r="B31" s="816" t="s">
        <v>408</v>
      </c>
      <c r="C31" s="817"/>
      <c r="D31" s="817"/>
      <c r="E31" s="817"/>
      <c r="F31" s="817"/>
      <c r="G31" s="817"/>
      <c r="H31" s="817"/>
      <c r="I31" s="817"/>
      <c r="J31" s="817"/>
      <c r="K31" s="817"/>
      <c r="L31" s="817"/>
      <c r="M31" s="817"/>
      <c r="N31" s="817"/>
      <c r="O31" s="817"/>
      <c r="P31" s="818"/>
      <c r="Q31" s="819">
        <v>178</v>
      </c>
      <c r="R31" s="820"/>
      <c r="S31" s="820"/>
      <c r="T31" s="820"/>
      <c r="U31" s="820"/>
      <c r="V31" s="820">
        <v>155</v>
      </c>
      <c r="W31" s="820"/>
      <c r="X31" s="820"/>
      <c r="Y31" s="820"/>
      <c r="Z31" s="820"/>
      <c r="AA31" s="820">
        <v>23</v>
      </c>
      <c r="AB31" s="820"/>
      <c r="AC31" s="820"/>
      <c r="AD31" s="820"/>
      <c r="AE31" s="821"/>
      <c r="AF31" s="822">
        <v>270</v>
      </c>
      <c r="AG31" s="823"/>
      <c r="AH31" s="823"/>
      <c r="AI31" s="823"/>
      <c r="AJ31" s="824"/>
      <c r="AK31" s="870">
        <v>7</v>
      </c>
      <c r="AL31" s="866"/>
      <c r="AM31" s="866"/>
      <c r="AN31" s="866"/>
      <c r="AO31" s="866"/>
      <c r="AP31" s="866">
        <v>199</v>
      </c>
      <c r="AQ31" s="866"/>
      <c r="AR31" s="866"/>
      <c r="AS31" s="866"/>
      <c r="AT31" s="866"/>
      <c r="AU31" s="866">
        <v>21</v>
      </c>
      <c r="AV31" s="866"/>
      <c r="AW31" s="866"/>
      <c r="AX31" s="866"/>
      <c r="AY31" s="866"/>
      <c r="AZ31" s="867" t="s">
        <v>573</v>
      </c>
      <c r="BA31" s="867"/>
      <c r="BB31" s="867"/>
      <c r="BC31" s="867"/>
      <c r="BD31" s="867"/>
      <c r="BE31" s="868" t="s">
        <v>409</v>
      </c>
      <c r="BF31" s="868"/>
      <c r="BG31" s="868"/>
      <c r="BH31" s="868"/>
      <c r="BI31" s="869"/>
      <c r="BJ31" s="228"/>
      <c r="BK31" s="228"/>
      <c r="BL31" s="228"/>
      <c r="BM31" s="228"/>
      <c r="BN31" s="228"/>
      <c r="BO31" s="237"/>
      <c r="BP31" s="237"/>
      <c r="BQ31" s="234">
        <v>25</v>
      </c>
      <c r="BR31" s="235"/>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26"/>
    </row>
    <row r="32" spans="1:131" ht="26.25" customHeight="1" x14ac:dyDescent="0.15">
      <c r="A32" s="238">
        <v>5</v>
      </c>
      <c r="B32" s="816" t="s">
        <v>410</v>
      </c>
      <c r="C32" s="817"/>
      <c r="D32" s="817"/>
      <c r="E32" s="817"/>
      <c r="F32" s="817"/>
      <c r="G32" s="817"/>
      <c r="H32" s="817"/>
      <c r="I32" s="817"/>
      <c r="J32" s="817"/>
      <c r="K32" s="817"/>
      <c r="L32" s="817"/>
      <c r="M32" s="817"/>
      <c r="N32" s="817"/>
      <c r="O32" s="817"/>
      <c r="P32" s="818"/>
      <c r="Q32" s="819">
        <v>207</v>
      </c>
      <c r="R32" s="820"/>
      <c r="S32" s="820"/>
      <c r="T32" s="820"/>
      <c r="U32" s="820"/>
      <c r="V32" s="820">
        <v>184</v>
      </c>
      <c r="W32" s="820"/>
      <c r="X32" s="820"/>
      <c r="Y32" s="820"/>
      <c r="Z32" s="820"/>
      <c r="AA32" s="820">
        <v>23</v>
      </c>
      <c r="AB32" s="820"/>
      <c r="AC32" s="820"/>
      <c r="AD32" s="820"/>
      <c r="AE32" s="821"/>
      <c r="AF32" s="822">
        <v>52</v>
      </c>
      <c r="AG32" s="823"/>
      <c r="AH32" s="823"/>
      <c r="AI32" s="823"/>
      <c r="AJ32" s="824"/>
      <c r="AK32" s="870">
        <v>55</v>
      </c>
      <c r="AL32" s="866"/>
      <c r="AM32" s="866"/>
      <c r="AN32" s="866"/>
      <c r="AO32" s="866"/>
      <c r="AP32" s="866">
        <v>567</v>
      </c>
      <c r="AQ32" s="866"/>
      <c r="AR32" s="866"/>
      <c r="AS32" s="866"/>
      <c r="AT32" s="866"/>
      <c r="AU32" s="866">
        <v>0</v>
      </c>
      <c r="AV32" s="866"/>
      <c r="AW32" s="866"/>
      <c r="AX32" s="866"/>
      <c r="AY32" s="866"/>
      <c r="AZ32" s="867" t="s">
        <v>573</v>
      </c>
      <c r="BA32" s="867"/>
      <c r="BB32" s="867"/>
      <c r="BC32" s="867"/>
      <c r="BD32" s="867"/>
      <c r="BE32" s="868" t="s">
        <v>409</v>
      </c>
      <c r="BF32" s="868"/>
      <c r="BG32" s="868"/>
      <c r="BH32" s="868"/>
      <c r="BI32" s="869"/>
      <c r="BJ32" s="228"/>
      <c r="BK32" s="228"/>
      <c r="BL32" s="228"/>
      <c r="BM32" s="228"/>
      <c r="BN32" s="228"/>
      <c r="BO32" s="237"/>
      <c r="BP32" s="237"/>
      <c r="BQ32" s="234">
        <v>26</v>
      </c>
      <c r="BR32" s="235"/>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26"/>
    </row>
    <row r="33" spans="1:131" ht="26.25" customHeight="1" x14ac:dyDescent="0.15">
      <c r="A33" s="238">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28"/>
      <c r="BK33" s="228"/>
      <c r="BL33" s="228"/>
      <c r="BM33" s="228"/>
      <c r="BN33" s="228"/>
      <c r="BO33" s="237"/>
      <c r="BP33" s="237"/>
      <c r="BQ33" s="234">
        <v>27</v>
      </c>
      <c r="BR33" s="235"/>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26"/>
    </row>
    <row r="34" spans="1:131" ht="26.25" customHeight="1" x14ac:dyDescent="0.15">
      <c r="A34" s="238">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28"/>
      <c r="BK34" s="228"/>
      <c r="BL34" s="228"/>
      <c r="BM34" s="228"/>
      <c r="BN34" s="228"/>
      <c r="BO34" s="237"/>
      <c r="BP34" s="237"/>
      <c r="BQ34" s="234">
        <v>28</v>
      </c>
      <c r="BR34" s="235"/>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26"/>
    </row>
    <row r="35" spans="1:131" ht="26.25" customHeight="1" x14ac:dyDescent="0.15">
      <c r="A35" s="238">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28"/>
      <c r="BK35" s="228"/>
      <c r="BL35" s="228"/>
      <c r="BM35" s="228"/>
      <c r="BN35" s="228"/>
      <c r="BO35" s="237"/>
      <c r="BP35" s="237"/>
      <c r="BQ35" s="234">
        <v>29</v>
      </c>
      <c r="BR35" s="235"/>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26"/>
    </row>
    <row r="36" spans="1:131" ht="26.25" customHeight="1" x14ac:dyDescent="0.15">
      <c r="A36" s="238">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28"/>
      <c r="BK36" s="228"/>
      <c r="BL36" s="228"/>
      <c r="BM36" s="228"/>
      <c r="BN36" s="228"/>
      <c r="BO36" s="237"/>
      <c r="BP36" s="237"/>
      <c r="BQ36" s="234">
        <v>30</v>
      </c>
      <c r="BR36" s="235"/>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26"/>
    </row>
    <row r="37" spans="1:131" ht="26.25" customHeight="1" x14ac:dyDescent="0.15">
      <c r="A37" s="238">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28"/>
      <c r="BK37" s="228"/>
      <c r="BL37" s="228"/>
      <c r="BM37" s="228"/>
      <c r="BN37" s="228"/>
      <c r="BO37" s="237"/>
      <c r="BP37" s="237"/>
      <c r="BQ37" s="234">
        <v>31</v>
      </c>
      <c r="BR37" s="235"/>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26"/>
    </row>
    <row r="38" spans="1:131" ht="26.25" customHeight="1" x14ac:dyDescent="0.15">
      <c r="A38" s="238">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28"/>
      <c r="BK38" s="228"/>
      <c r="BL38" s="228"/>
      <c r="BM38" s="228"/>
      <c r="BN38" s="228"/>
      <c r="BO38" s="237"/>
      <c r="BP38" s="237"/>
      <c r="BQ38" s="234">
        <v>32</v>
      </c>
      <c r="BR38" s="235"/>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26"/>
    </row>
    <row r="39" spans="1:131" ht="26.25" customHeight="1" x14ac:dyDescent="0.15">
      <c r="A39" s="238">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28"/>
      <c r="BK39" s="228"/>
      <c r="BL39" s="228"/>
      <c r="BM39" s="228"/>
      <c r="BN39" s="228"/>
      <c r="BO39" s="237"/>
      <c r="BP39" s="237"/>
      <c r="BQ39" s="234">
        <v>33</v>
      </c>
      <c r="BR39" s="235"/>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26"/>
    </row>
    <row r="40" spans="1:131" ht="26.25" customHeight="1" x14ac:dyDescent="0.15">
      <c r="A40" s="234">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28"/>
      <c r="BK40" s="228"/>
      <c r="BL40" s="228"/>
      <c r="BM40" s="228"/>
      <c r="BN40" s="228"/>
      <c r="BO40" s="237"/>
      <c r="BP40" s="237"/>
      <c r="BQ40" s="234">
        <v>34</v>
      </c>
      <c r="BR40" s="235"/>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26"/>
    </row>
    <row r="41" spans="1:131" ht="26.25" customHeight="1" x14ac:dyDescent="0.15">
      <c r="A41" s="234">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28"/>
      <c r="BK41" s="228"/>
      <c r="BL41" s="228"/>
      <c r="BM41" s="228"/>
      <c r="BN41" s="228"/>
      <c r="BO41" s="237"/>
      <c r="BP41" s="237"/>
      <c r="BQ41" s="234">
        <v>35</v>
      </c>
      <c r="BR41" s="235"/>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26"/>
    </row>
    <row r="42" spans="1:131" ht="26.25" customHeight="1" x14ac:dyDescent="0.15">
      <c r="A42" s="234">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28"/>
      <c r="BK42" s="228"/>
      <c r="BL42" s="228"/>
      <c r="BM42" s="228"/>
      <c r="BN42" s="228"/>
      <c r="BO42" s="237"/>
      <c r="BP42" s="237"/>
      <c r="BQ42" s="234">
        <v>36</v>
      </c>
      <c r="BR42" s="235"/>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26"/>
    </row>
    <row r="43" spans="1:131" ht="26.25" customHeight="1" x14ac:dyDescent="0.15">
      <c r="A43" s="234">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28"/>
      <c r="BK43" s="228"/>
      <c r="BL43" s="228"/>
      <c r="BM43" s="228"/>
      <c r="BN43" s="228"/>
      <c r="BO43" s="237"/>
      <c r="BP43" s="237"/>
      <c r="BQ43" s="234">
        <v>37</v>
      </c>
      <c r="BR43" s="235"/>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26"/>
    </row>
    <row r="44" spans="1:131" ht="26.25" customHeight="1" x14ac:dyDescent="0.15">
      <c r="A44" s="234">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28"/>
      <c r="BK44" s="228"/>
      <c r="BL44" s="228"/>
      <c r="BM44" s="228"/>
      <c r="BN44" s="228"/>
      <c r="BO44" s="237"/>
      <c r="BP44" s="237"/>
      <c r="BQ44" s="234">
        <v>38</v>
      </c>
      <c r="BR44" s="235"/>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26"/>
    </row>
    <row r="45" spans="1:131" ht="26.25" customHeight="1" x14ac:dyDescent="0.15">
      <c r="A45" s="234">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28"/>
      <c r="BK45" s="228"/>
      <c r="BL45" s="228"/>
      <c r="BM45" s="228"/>
      <c r="BN45" s="228"/>
      <c r="BO45" s="237"/>
      <c r="BP45" s="237"/>
      <c r="BQ45" s="234">
        <v>39</v>
      </c>
      <c r="BR45" s="235"/>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26"/>
    </row>
    <row r="46" spans="1:131" ht="26.25" customHeight="1" x14ac:dyDescent="0.15">
      <c r="A46" s="234">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28"/>
      <c r="BK46" s="228"/>
      <c r="BL46" s="228"/>
      <c r="BM46" s="228"/>
      <c r="BN46" s="228"/>
      <c r="BO46" s="237"/>
      <c r="BP46" s="237"/>
      <c r="BQ46" s="234">
        <v>40</v>
      </c>
      <c r="BR46" s="235"/>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26"/>
    </row>
    <row r="47" spans="1:131" ht="26.25" customHeight="1" x14ac:dyDescent="0.15">
      <c r="A47" s="234">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28"/>
      <c r="BK47" s="228"/>
      <c r="BL47" s="228"/>
      <c r="BM47" s="228"/>
      <c r="BN47" s="228"/>
      <c r="BO47" s="237"/>
      <c r="BP47" s="237"/>
      <c r="BQ47" s="234">
        <v>41</v>
      </c>
      <c r="BR47" s="235"/>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26"/>
    </row>
    <row r="48" spans="1:131" ht="26.25" customHeight="1" x14ac:dyDescent="0.15">
      <c r="A48" s="234">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28"/>
      <c r="BK48" s="228"/>
      <c r="BL48" s="228"/>
      <c r="BM48" s="228"/>
      <c r="BN48" s="228"/>
      <c r="BO48" s="237"/>
      <c r="BP48" s="237"/>
      <c r="BQ48" s="234">
        <v>42</v>
      </c>
      <c r="BR48" s="235"/>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26"/>
    </row>
    <row r="49" spans="1:131" ht="26.25" customHeight="1" x14ac:dyDescent="0.15">
      <c r="A49" s="234">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28"/>
      <c r="BK49" s="228"/>
      <c r="BL49" s="228"/>
      <c r="BM49" s="228"/>
      <c r="BN49" s="228"/>
      <c r="BO49" s="237"/>
      <c r="BP49" s="237"/>
      <c r="BQ49" s="234">
        <v>43</v>
      </c>
      <c r="BR49" s="235"/>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26"/>
    </row>
    <row r="50" spans="1:131" ht="26.25" customHeight="1" x14ac:dyDescent="0.15">
      <c r="A50" s="234">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28"/>
      <c r="BK50" s="228"/>
      <c r="BL50" s="228"/>
      <c r="BM50" s="228"/>
      <c r="BN50" s="228"/>
      <c r="BO50" s="237"/>
      <c r="BP50" s="237"/>
      <c r="BQ50" s="234">
        <v>44</v>
      </c>
      <c r="BR50" s="235"/>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26"/>
    </row>
    <row r="51" spans="1:131" ht="26.25" customHeight="1" x14ac:dyDescent="0.15">
      <c r="A51" s="234">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28"/>
      <c r="BK51" s="228"/>
      <c r="BL51" s="228"/>
      <c r="BM51" s="228"/>
      <c r="BN51" s="228"/>
      <c r="BO51" s="237"/>
      <c r="BP51" s="237"/>
      <c r="BQ51" s="234">
        <v>45</v>
      </c>
      <c r="BR51" s="235"/>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26"/>
    </row>
    <row r="52" spans="1:131" ht="26.25" customHeight="1" x14ac:dyDescent="0.15">
      <c r="A52" s="234">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28"/>
      <c r="BK52" s="228"/>
      <c r="BL52" s="228"/>
      <c r="BM52" s="228"/>
      <c r="BN52" s="228"/>
      <c r="BO52" s="237"/>
      <c r="BP52" s="237"/>
      <c r="BQ52" s="234">
        <v>46</v>
      </c>
      <c r="BR52" s="235"/>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26"/>
    </row>
    <row r="53" spans="1:131" ht="26.25" customHeight="1" x14ac:dyDescent="0.15">
      <c r="A53" s="234">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28"/>
      <c r="BK53" s="228"/>
      <c r="BL53" s="228"/>
      <c r="BM53" s="228"/>
      <c r="BN53" s="228"/>
      <c r="BO53" s="237"/>
      <c r="BP53" s="237"/>
      <c r="BQ53" s="234">
        <v>47</v>
      </c>
      <c r="BR53" s="235"/>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26"/>
    </row>
    <row r="54" spans="1:131" ht="26.25" customHeight="1" x14ac:dyDescent="0.15">
      <c r="A54" s="234">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28"/>
      <c r="BK54" s="228"/>
      <c r="BL54" s="228"/>
      <c r="BM54" s="228"/>
      <c r="BN54" s="228"/>
      <c r="BO54" s="237"/>
      <c r="BP54" s="237"/>
      <c r="BQ54" s="234">
        <v>48</v>
      </c>
      <c r="BR54" s="235"/>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26"/>
    </row>
    <row r="55" spans="1:131" ht="26.25" customHeight="1" x14ac:dyDescent="0.15">
      <c r="A55" s="234">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28"/>
      <c r="BK55" s="228"/>
      <c r="BL55" s="228"/>
      <c r="BM55" s="228"/>
      <c r="BN55" s="228"/>
      <c r="BO55" s="237"/>
      <c r="BP55" s="237"/>
      <c r="BQ55" s="234">
        <v>49</v>
      </c>
      <c r="BR55" s="235"/>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26"/>
    </row>
    <row r="56" spans="1:131" ht="26.25" customHeight="1" x14ac:dyDescent="0.15">
      <c r="A56" s="234">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28"/>
      <c r="BK56" s="228"/>
      <c r="BL56" s="228"/>
      <c r="BM56" s="228"/>
      <c r="BN56" s="228"/>
      <c r="BO56" s="237"/>
      <c r="BP56" s="237"/>
      <c r="BQ56" s="234">
        <v>50</v>
      </c>
      <c r="BR56" s="235"/>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26"/>
    </row>
    <row r="57" spans="1:131" ht="26.25" customHeight="1" x14ac:dyDescent="0.15">
      <c r="A57" s="234">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28"/>
      <c r="BK57" s="228"/>
      <c r="BL57" s="228"/>
      <c r="BM57" s="228"/>
      <c r="BN57" s="228"/>
      <c r="BO57" s="237"/>
      <c r="BP57" s="237"/>
      <c r="BQ57" s="234">
        <v>51</v>
      </c>
      <c r="BR57" s="235"/>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26"/>
    </row>
    <row r="58" spans="1:131" ht="26.25" customHeight="1" x14ac:dyDescent="0.15">
      <c r="A58" s="234">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28"/>
      <c r="BK58" s="228"/>
      <c r="BL58" s="228"/>
      <c r="BM58" s="228"/>
      <c r="BN58" s="228"/>
      <c r="BO58" s="237"/>
      <c r="BP58" s="237"/>
      <c r="BQ58" s="234">
        <v>52</v>
      </c>
      <c r="BR58" s="235"/>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26"/>
    </row>
    <row r="59" spans="1:131" ht="26.25" customHeight="1" x14ac:dyDescent="0.15">
      <c r="A59" s="234">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28"/>
      <c r="BK59" s="228"/>
      <c r="BL59" s="228"/>
      <c r="BM59" s="228"/>
      <c r="BN59" s="228"/>
      <c r="BO59" s="237"/>
      <c r="BP59" s="237"/>
      <c r="BQ59" s="234">
        <v>53</v>
      </c>
      <c r="BR59" s="235"/>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26"/>
    </row>
    <row r="60" spans="1:131" ht="26.25" customHeight="1" x14ac:dyDescent="0.15">
      <c r="A60" s="234">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28"/>
      <c r="BK60" s="228"/>
      <c r="BL60" s="228"/>
      <c r="BM60" s="228"/>
      <c r="BN60" s="228"/>
      <c r="BO60" s="237"/>
      <c r="BP60" s="237"/>
      <c r="BQ60" s="234">
        <v>54</v>
      </c>
      <c r="BR60" s="235"/>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26"/>
    </row>
    <row r="61" spans="1:131" ht="26.25" customHeight="1" thickBot="1" x14ac:dyDescent="0.2">
      <c r="A61" s="234">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28"/>
      <c r="BK61" s="228"/>
      <c r="BL61" s="228"/>
      <c r="BM61" s="228"/>
      <c r="BN61" s="228"/>
      <c r="BO61" s="237"/>
      <c r="BP61" s="237"/>
      <c r="BQ61" s="234">
        <v>55</v>
      </c>
      <c r="BR61" s="235"/>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26"/>
    </row>
    <row r="62" spans="1:131" ht="26.25" customHeight="1" x14ac:dyDescent="0.15">
      <c r="A62" s="234">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1" t="s">
        <v>411</v>
      </c>
      <c r="BK62" s="842"/>
      <c r="BL62" s="842"/>
      <c r="BM62" s="842"/>
      <c r="BN62" s="843"/>
      <c r="BO62" s="237"/>
      <c r="BP62" s="237"/>
      <c r="BQ62" s="234">
        <v>56</v>
      </c>
      <c r="BR62" s="235"/>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26"/>
    </row>
    <row r="63" spans="1:131" ht="26.25" customHeight="1" thickBot="1" x14ac:dyDescent="0.2">
      <c r="A63" s="236" t="s">
        <v>393</v>
      </c>
      <c r="B63" s="825" t="s">
        <v>412</v>
      </c>
      <c r="C63" s="826"/>
      <c r="D63" s="826"/>
      <c r="E63" s="826"/>
      <c r="F63" s="826"/>
      <c r="G63" s="826"/>
      <c r="H63" s="826"/>
      <c r="I63" s="826"/>
      <c r="J63" s="826"/>
      <c r="K63" s="826"/>
      <c r="L63" s="826"/>
      <c r="M63" s="826"/>
      <c r="N63" s="826"/>
      <c r="O63" s="826"/>
      <c r="P63" s="827"/>
      <c r="Q63" s="876"/>
      <c r="R63" s="834"/>
      <c r="S63" s="834"/>
      <c r="T63" s="834"/>
      <c r="U63" s="834"/>
      <c r="V63" s="834"/>
      <c r="W63" s="834"/>
      <c r="X63" s="834"/>
      <c r="Y63" s="834"/>
      <c r="Z63" s="834"/>
      <c r="AA63" s="834"/>
      <c r="AB63" s="834"/>
      <c r="AC63" s="834"/>
      <c r="AD63" s="834"/>
      <c r="AE63" s="877"/>
      <c r="AF63" s="878">
        <f>IF(SUM(AF28:AJ62)=0,"-",SUM(AF28:AJ62))</f>
        <v>414</v>
      </c>
      <c r="AG63" s="879"/>
      <c r="AH63" s="879"/>
      <c r="AI63" s="879"/>
      <c r="AJ63" s="880"/>
      <c r="AK63" s="833"/>
      <c r="AL63" s="834"/>
      <c r="AM63" s="834"/>
      <c r="AN63" s="834"/>
      <c r="AO63" s="834"/>
      <c r="AP63" s="829">
        <f>IF(SUM(AP28:AT62)=0,"-",SUM(AP28:AT62))</f>
        <v>766</v>
      </c>
      <c r="AQ63" s="829"/>
      <c r="AR63" s="829"/>
      <c r="AS63" s="829"/>
      <c r="AT63" s="829"/>
      <c r="AU63" s="829">
        <f>IF(SUM(AU28:AY62)=0,"-",SUM(AU28:AY62))</f>
        <v>21</v>
      </c>
      <c r="AV63" s="829"/>
      <c r="AW63" s="829"/>
      <c r="AX63" s="829"/>
      <c r="AY63" s="829"/>
      <c r="AZ63" s="882"/>
      <c r="BA63" s="882"/>
      <c r="BB63" s="882"/>
      <c r="BC63" s="882"/>
      <c r="BD63" s="882"/>
      <c r="BE63" s="845"/>
      <c r="BF63" s="845"/>
      <c r="BG63" s="845"/>
      <c r="BH63" s="845"/>
      <c r="BI63" s="846"/>
      <c r="BJ63" s="883" t="s">
        <v>413</v>
      </c>
      <c r="BK63" s="884"/>
      <c r="BL63" s="884"/>
      <c r="BM63" s="884"/>
      <c r="BN63" s="885"/>
      <c r="BO63" s="237"/>
      <c r="BP63" s="237"/>
      <c r="BQ63" s="234">
        <v>57</v>
      </c>
      <c r="BR63" s="235"/>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26"/>
    </row>
    <row r="65" spans="1:131" ht="26.25" customHeight="1" thickBot="1" x14ac:dyDescent="0.2">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26"/>
    </row>
    <row r="66" spans="1:131" ht="26.25" customHeight="1" x14ac:dyDescent="0.15">
      <c r="A66" s="763" t="s">
        <v>415</v>
      </c>
      <c r="B66" s="764"/>
      <c r="C66" s="764"/>
      <c r="D66" s="764"/>
      <c r="E66" s="764"/>
      <c r="F66" s="764"/>
      <c r="G66" s="764"/>
      <c r="H66" s="764"/>
      <c r="I66" s="764"/>
      <c r="J66" s="764"/>
      <c r="K66" s="764"/>
      <c r="L66" s="764"/>
      <c r="M66" s="764"/>
      <c r="N66" s="764"/>
      <c r="O66" s="764"/>
      <c r="P66" s="765"/>
      <c r="Q66" s="769" t="s">
        <v>416</v>
      </c>
      <c r="R66" s="770"/>
      <c r="S66" s="770"/>
      <c r="T66" s="770"/>
      <c r="U66" s="771"/>
      <c r="V66" s="769" t="s">
        <v>398</v>
      </c>
      <c r="W66" s="770"/>
      <c r="X66" s="770"/>
      <c r="Y66" s="770"/>
      <c r="Z66" s="771"/>
      <c r="AA66" s="769" t="s">
        <v>399</v>
      </c>
      <c r="AB66" s="770"/>
      <c r="AC66" s="770"/>
      <c r="AD66" s="770"/>
      <c r="AE66" s="771"/>
      <c r="AF66" s="886" t="s">
        <v>400</v>
      </c>
      <c r="AG66" s="851"/>
      <c r="AH66" s="851"/>
      <c r="AI66" s="851"/>
      <c r="AJ66" s="887"/>
      <c r="AK66" s="769" t="s">
        <v>401</v>
      </c>
      <c r="AL66" s="764"/>
      <c r="AM66" s="764"/>
      <c r="AN66" s="764"/>
      <c r="AO66" s="765"/>
      <c r="AP66" s="769" t="s">
        <v>402</v>
      </c>
      <c r="AQ66" s="770"/>
      <c r="AR66" s="770"/>
      <c r="AS66" s="770"/>
      <c r="AT66" s="771"/>
      <c r="AU66" s="769" t="s">
        <v>417</v>
      </c>
      <c r="AV66" s="770"/>
      <c r="AW66" s="770"/>
      <c r="AX66" s="770"/>
      <c r="AY66" s="771"/>
      <c r="AZ66" s="769" t="s">
        <v>380</v>
      </c>
      <c r="BA66" s="770"/>
      <c r="BB66" s="770"/>
      <c r="BC66" s="770"/>
      <c r="BD66" s="776"/>
      <c r="BE66" s="237"/>
      <c r="BF66" s="237"/>
      <c r="BG66" s="237"/>
      <c r="BH66" s="237"/>
      <c r="BI66" s="237"/>
      <c r="BJ66" s="237"/>
      <c r="BK66" s="237"/>
      <c r="BL66" s="237"/>
      <c r="BM66" s="237"/>
      <c r="BN66" s="237"/>
      <c r="BO66" s="237"/>
      <c r="BP66" s="237"/>
      <c r="BQ66" s="234">
        <v>60</v>
      </c>
      <c r="BR66" s="239"/>
      <c r="BS66" s="891"/>
      <c r="BT66" s="892"/>
      <c r="BU66" s="892"/>
      <c r="BV66" s="892"/>
      <c r="BW66" s="892"/>
      <c r="BX66" s="892"/>
      <c r="BY66" s="892"/>
      <c r="BZ66" s="892"/>
      <c r="CA66" s="892"/>
      <c r="CB66" s="892"/>
      <c r="CC66" s="892"/>
      <c r="CD66" s="892"/>
      <c r="CE66" s="892"/>
      <c r="CF66" s="892"/>
      <c r="CG66" s="897"/>
      <c r="CH66" s="894"/>
      <c r="CI66" s="895"/>
      <c r="CJ66" s="895"/>
      <c r="CK66" s="895"/>
      <c r="CL66" s="896"/>
      <c r="CM66" s="894"/>
      <c r="CN66" s="895"/>
      <c r="CO66" s="895"/>
      <c r="CP66" s="895"/>
      <c r="CQ66" s="896"/>
      <c r="CR66" s="894"/>
      <c r="CS66" s="895"/>
      <c r="CT66" s="895"/>
      <c r="CU66" s="895"/>
      <c r="CV66" s="896"/>
      <c r="CW66" s="894"/>
      <c r="CX66" s="895"/>
      <c r="CY66" s="895"/>
      <c r="CZ66" s="895"/>
      <c r="DA66" s="896"/>
      <c r="DB66" s="894"/>
      <c r="DC66" s="895"/>
      <c r="DD66" s="895"/>
      <c r="DE66" s="895"/>
      <c r="DF66" s="896"/>
      <c r="DG66" s="894"/>
      <c r="DH66" s="895"/>
      <c r="DI66" s="895"/>
      <c r="DJ66" s="895"/>
      <c r="DK66" s="896"/>
      <c r="DL66" s="894"/>
      <c r="DM66" s="895"/>
      <c r="DN66" s="895"/>
      <c r="DO66" s="895"/>
      <c r="DP66" s="896"/>
      <c r="DQ66" s="894"/>
      <c r="DR66" s="895"/>
      <c r="DS66" s="895"/>
      <c r="DT66" s="895"/>
      <c r="DU66" s="896"/>
      <c r="DV66" s="891"/>
      <c r="DW66" s="892"/>
      <c r="DX66" s="892"/>
      <c r="DY66" s="892"/>
      <c r="DZ66" s="893"/>
      <c r="EA66" s="226"/>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88"/>
      <c r="AG67" s="854"/>
      <c r="AH67" s="854"/>
      <c r="AI67" s="854"/>
      <c r="AJ67" s="889"/>
      <c r="AK67" s="890"/>
      <c r="AL67" s="767"/>
      <c r="AM67" s="767"/>
      <c r="AN67" s="767"/>
      <c r="AO67" s="768"/>
      <c r="AP67" s="772"/>
      <c r="AQ67" s="773"/>
      <c r="AR67" s="773"/>
      <c r="AS67" s="773"/>
      <c r="AT67" s="774"/>
      <c r="AU67" s="772"/>
      <c r="AV67" s="773"/>
      <c r="AW67" s="773"/>
      <c r="AX67" s="773"/>
      <c r="AY67" s="774"/>
      <c r="AZ67" s="772"/>
      <c r="BA67" s="773"/>
      <c r="BB67" s="773"/>
      <c r="BC67" s="773"/>
      <c r="BD67" s="778"/>
      <c r="BE67" s="237"/>
      <c r="BF67" s="237"/>
      <c r="BG67" s="237"/>
      <c r="BH67" s="237"/>
      <c r="BI67" s="237"/>
      <c r="BJ67" s="237"/>
      <c r="BK67" s="237"/>
      <c r="BL67" s="237"/>
      <c r="BM67" s="237"/>
      <c r="BN67" s="237"/>
      <c r="BO67" s="237"/>
      <c r="BP67" s="237"/>
      <c r="BQ67" s="234">
        <v>61</v>
      </c>
      <c r="BR67" s="239"/>
      <c r="BS67" s="891"/>
      <c r="BT67" s="892"/>
      <c r="BU67" s="892"/>
      <c r="BV67" s="892"/>
      <c r="BW67" s="892"/>
      <c r="BX67" s="892"/>
      <c r="BY67" s="892"/>
      <c r="BZ67" s="892"/>
      <c r="CA67" s="892"/>
      <c r="CB67" s="892"/>
      <c r="CC67" s="892"/>
      <c r="CD67" s="892"/>
      <c r="CE67" s="892"/>
      <c r="CF67" s="892"/>
      <c r="CG67" s="897"/>
      <c r="CH67" s="894"/>
      <c r="CI67" s="895"/>
      <c r="CJ67" s="895"/>
      <c r="CK67" s="895"/>
      <c r="CL67" s="896"/>
      <c r="CM67" s="894"/>
      <c r="CN67" s="895"/>
      <c r="CO67" s="895"/>
      <c r="CP67" s="895"/>
      <c r="CQ67" s="896"/>
      <c r="CR67" s="894"/>
      <c r="CS67" s="895"/>
      <c r="CT67" s="895"/>
      <c r="CU67" s="895"/>
      <c r="CV67" s="896"/>
      <c r="CW67" s="894"/>
      <c r="CX67" s="895"/>
      <c r="CY67" s="895"/>
      <c r="CZ67" s="895"/>
      <c r="DA67" s="896"/>
      <c r="DB67" s="894"/>
      <c r="DC67" s="895"/>
      <c r="DD67" s="895"/>
      <c r="DE67" s="895"/>
      <c r="DF67" s="896"/>
      <c r="DG67" s="894"/>
      <c r="DH67" s="895"/>
      <c r="DI67" s="895"/>
      <c r="DJ67" s="895"/>
      <c r="DK67" s="896"/>
      <c r="DL67" s="894"/>
      <c r="DM67" s="895"/>
      <c r="DN67" s="895"/>
      <c r="DO67" s="895"/>
      <c r="DP67" s="896"/>
      <c r="DQ67" s="894"/>
      <c r="DR67" s="895"/>
      <c r="DS67" s="895"/>
      <c r="DT67" s="895"/>
      <c r="DU67" s="896"/>
      <c r="DV67" s="891"/>
      <c r="DW67" s="892"/>
      <c r="DX67" s="892"/>
      <c r="DY67" s="892"/>
      <c r="DZ67" s="893"/>
      <c r="EA67" s="226"/>
    </row>
    <row r="68" spans="1:131" ht="26.25" customHeight="1" thickTop="1" x14ac:dyDescent="0.15">
      <c r="A68" s="232">
        <v>1</v>
      </c>
      <c r="B68" s="901" t="s">
        <v>574</v>
      </c>
      <c r="C68" s="902"/>
      <c r="D68" s="902"/>
      <c r="E68" s="902"/>
      <c r="F68" s="902"/>
      <c r="G68" s="902"/>
      <c r="H68" s="902"/>
      <c r="I68" s="902"/>
      <c r="J68" s="902"/>
      <c r="K68" s="902"/>
      <c r="L68" s="902"/>
      <c r="M68" s="902"/>
      <c r="N68" s="902"/>
      <c r="O68" s="902"/>
      <c r="P68" s="903"/>
      <c r="Q68" s="904">
        <v>34</v>
      </c>
      <c r="R68" s="898"/>
      <c r="S68" s="898"/>
      <c r="T68" s="898"/>
      <c r="U68" s="898"/>
      <c r="V68" s="898">
        <v>32</v>
      </c>
      <c r="W68" s="898"/>
      <c r="X68" s="898"/>
      <c r="Y68" s="898"/>
      <c r="Z68" s="898"/>
      <c r="AA68" s="898">
        <v>2</v>
      </c>
      <c r="AB68" s="898"/>
      <c r="AC68" s="898"/>
      <c r="AD68" s="898"/>
      <c r="AE68" s="898"/>
      <c r="AF68" s="898">
        <v>2</v>
      </c>
      <c r="AG68" s="898"/>
      <c r="AH68" s="898"/>
      <c r="AI68" s="898"/>
      <c r="AJ68" s="898"/>
      <c r="AK68" s="898" t="s">
        <v>573</v>
      </c>
      <c r="AL68" s="898"/>
      <c r="AM68" s="898"/>
      <c r="AN68" s="898"/>
      <c r="AO68" s="898"/>
      <c r="AP68" s="898" t="s">
        <v>573</v>
      </c>
      <c r="AQ68" s="898"/>
      <c r="AR68" s="898"/>
      <c r="AS68" s="898"/>
      <c r="AT68" s="898"/>
      <c r="AU68" s="898" t="s">
        <v>573</v>
      </c>
      <c r="AV68" s="898"/>
      <c r="AW68" s="898"/>
      <c r="AX68" s="898"/>
      <c r="AY68" s="898"/>
      <c r="AZ68" s="899"/>
      <c r="BA68" s="899"/>
      <c r="BB68" s="899"/>
      <c r="BC68" s="899"/>
      <c r="BD68" s="900"/>
      <c r="BE68" s="237"/>
      <c r="BF68" s="237"/>
      <c r="BG68" s="237"/>
      <c r="BH68" s="237"/>
      <c r="BI68" s="237"/>
      <c r="BJ68" s="237"/>
      <c r="BK68" s="237"/>
      <c r="BL68" s="237"/>
      <c r="BM68" s="237"/>
      <c r="BN68" s="237"/>
      <c r="BO68" s="237"/>
      <c r="BP68" s="237"/>
      <c r="BQ68" s="234">
        <v>62</v>
      </c>
      <c r="BR68" s="239"/>
      <c r="BS68" s="891"/>
      <c r="BT68" s="892"/>
      <c r="BU68" s="892"/>
      <c r="BV68" s="892"/>
      <c r="BW68" s="892"/>
      <c r="BX68" s="892"/>
      <c r="BY68" s="892"/>
      <c r="BZ68" s="892"/>
      <c r="CA68" s="892"/>
      <c r="CB68" s="892"/>
      <c r="CC68" s="892"/>
      <c r="CD68" s="892"/>
      <c r="CE68" s="892"/>
      <c r="CF68" s="892"/>
      <c r="CG68" s="897"/>
      <c r="CH68" s="894"/>
      <c r="CI68" s="895"/>
      <c r="CJ68" s="895"/>
      <c r="CK68" s="895"/>
      <c r="CL68" s="896"/>
      <c r="CM68" s="894"/>
      <c r="CN68" s="895"/>
      <c r="CO68" s="895"/>
      <c r="CP68" s="895"/>
      <c r="CQ68" s="896"/>
      <c r="CR68" s="894"/>
      <c r="CS68" s="895"/>
      <c r="CT68" s="895"/>
      <c r="CU68" s="895"/>
      <c r="CV68" s="896"/>
      <c r="CW68" s="894"/>
      <c r="CX68" s="895"/>
      <c r="CY68" s="895"/>
      <c r="CZ68" s="895"/>
      <c r="DA68" s="896"/>
      <c r="DB68" s="894"/>
      <c r="DC68" s="895"/>
      <c r="DD68" s="895"/>
      <c r="DE68" s="895"/>
      <c r="DF68" s="896"/>
      <c r="DG68" s="894"/>
      <c r="DH68" s="895"/>
      <c r="DI68" s="895"/>
      <c r="DJ68" s="895"/>
      <c r="DK68" s="896"/>
      <c r="DL68" s="894"/>
      <c r="DM68" s="895"/>
      <c r="DN68" s="895"/>
      <c r="DO68" s="895"/>
      <c r="DP68" s="896"/>
      <c r="DQ68" s="894"/>
      <c r="DR68" s="895"/>
      <c r="DS68" s="895"/>
      <c r="DT68" s="895"/>
      <c r="DU68" s="896"/>
      <c r="DV68" s="891"/>
      <c r="DW68" s="892"/>
      <c r="DX68" s="892"/>
      <c r="DY68" s="892"/>
      <c r="DZ68" s="893"/>
      <c r="EA68" s="226"/>
    </row>
    <row r="69" spans="1:131" ht="26.25" customHeight="1" x14ac:dyDescent="0.15">
      <c r="A69" s="234">
        <v>2</v>
      </c>
      <c r="B69" s="905" t="s">
        <v>575</v>
      </c>
      <c r="C69" s="906"/>
      <c r="D69" s="906"/>
      <c r="E69" s="906"/>
      <c r="F69" s="906"/>
      <c r="G69" s="906"/>
      <c r="H69" s="906"/>
      <c r="I69" s="906"/>
      <c r="J69" s="906"/>
      <c r="K69" s="906"/>
      <c r="L69" s="906"/>
      <c r="M69" s="906"/>
      <c r="N69" s="906"/>
      <c r="O69" s="906"/>
      <c r="P69" s="907"/>
      <c r="Q69" s="908">
        <v>21</v>
      </c>
      <c r="R69" s="866"/>
      <c r="S69" s="866"/>
      <c r="T69" s="866"/>
      <c r="U69" s="866"/>
      <c r="V69" s="866">
        <v>19</v>
      </c>
      <c r="W69" s="866"/>
      <c r="X69" s="866"/>
      <c r="Y69" s="866"/>
      <c r="Z69" s="866"/>
      <c r="AA69" s="866">
        <v>2</v>
      </c>
      <c r="AB69" s="866"/>
      <c r="AC69" s="866"/>
      <c r="AD69" s="866"/>
      <c r="AE69" s="866"/>
      <c r="AF69" s="866">
        <v>2</v>
      </c>
      <c r="AG69" s="866"/>
      <c r="AH69" s="866"/>
      <c r="AI69" s="866"/>
      <c r="AJ69" s="866"/>
      <c r="AK69" s="866" t="s">
        <v>573</v>
      </c>
      <c r="AL69" s="866"/>
      <c r="AM69" s="866"/>
      <c r="AN69" s="866"/>
      <c r="AO69" s="866"/>
      <c r="AP69" s="866" t="s">
        <v>573</v>
      </c>
      <c r="AQ69" s="866"/>
      <c r="AR69" s="866"/>
      <c r="AS69" s="866"/>
      <c r="AT69" s="866"/>
      <c r="AU69" s="866" t="s">
        <v>573</v>
      </c>
      <c r="AV69" s="866"/>
      <c r="AW69" s="866"/>
      <c r="AX69" s="866"/>
      <c r="AY69" s="866"/>
      <c r="AZ69" s="868"/>
      <c r="BA69" s="868"/>
      <c r="BB69" s="868"/>
      <c r="BC69" s="868"/>
      <c r="BD69" s="869"/>
      <c r="BE69" s="237"/>
      <c r="BF69" s="237"/>
      <c r="BG69" s="237"/>
      <c r="BH69" s="237"/>
      <c r="BI69" s="237"/>
      <c r="BJ69" s="237"/>
      <c r="BK69" s="237"/>
      <c r="BL69" s="237"/>
      <c r="BM69" s="237"/>
      <c r="BN69" s="237"/>
      <c r="BO69" s="237"/>
      <c r="BP69" s="237"/>
      <c r="BQ69" s="234">
        <v>63</v>
      </c>
      <c r="BR69" s="239"/>
      <c r="BS69" s="891"/>
      <c r="BT69" s="892"/>
      <c r="BU69" s="892"/>
      <c r="BV69" s="892"/>
      <c r="BW69" s="892"/>
      <c r="BX69" s="892"/>
      <c r="BY69" s="892"/>
      <c r="BZ69" s="892"/>
      <c r="CA69" s="892"/>
      <c r="CB69" s="892"/>
      <c r="CC69" s="892"/>
      <c r="CD69" s="892"/>
      <c r="CE69" s="892"/>
      <c r="CF69" s="892"/>
      <c r="CG69" s="897"/>
      <c r="CH69" s="894"/>
      <c r="CI69" s="895"/>
      <c r="CJ69" s="895"/>
      <c r="CK69" s="895"/>
      <c r="CL69" s="896"/>
      <c r="CM69" s="894"/>
      <c r="CN69" s="895"/>
      <c r="CO69" s="895"/>
      <c r="CP69" s="895"/>
      <c r="CQ69" s="896"/>
      <c r="CR69" s="894"/>
      <c r="CS69" s="895"/>
      <c r="CT69" s="895"/>
      <c r="CU69" s="895"/>
      <c r="CV69" s="896"/>
      <c r="CW69" s="894"/>
      <c r="CX69" s="895"/>
      <c r="CY69" s="895"/>
      <c r="CZ69" s="895"/>
      <c r="DA69" s="896"/>
      <c r="DB69" s="894"/>
      <c r="DC69" s="895"/>
      <c r="DD69" s="895"/>
      <c r="DE69" s="895"/>
      <c r="DF69" s="896"/>
      <c r="DG69" s="894"/>
      <c r="DH69" s="895"/>
      <c r="DI69" s="895"/>
      <c r="DJ69" s="895"/>
      <c r="DK69" s="896"/>
      <c r="DL69" s="894"/>
      <c r="DM69" s="895"/>
      <c r="DN69" s="895"/>
      <c r="DO69" s="895"/>
      <c r="DP69" s="896"/>
      <c r="DQ69" s="894"/>
      <c r="DR69" s="895"/>
      <c r="DS69" s="895"/>
      <c r="DT69" s="895"/>
      <c r="DU69" s="896"/>
      <c r="DV69" s="891"/>
      <c r="DW69" s="892"/>
      <c r="DX69" s="892"/>
      <c r="DY69" s="892"/>
      <c r="DZ69" s="893"/>
      <c r="EA69" s="226"/>
    </row>
    <row r="70" spans="1:131" ht="26.25" customHeight="1" x14ac:dyDescent="0.15">
      <c r="A70" s="234">
        <v>3</v>
      </c>
      <c r="B70" s="905"/>
      <c r="C70" s="906"/>
      <c r="D70" s="906"/>
      <c r="E70" s="906"/>
      <c r="F70" s="906"/>
      <c r="G70" s="906"/>
      <c r="H70" s="906"/>
      <c r="I70" s="906"/>
      <c r="J70" s="906"/>
      <c r="K70" s="906"/>
      <c r="L70" s="906"/>
      <c r="M70" s="906"/>
      <c r="N70" s="906"/>
      <c r="O70" s="906"/>
      <c r="P70" s="907"/>
      <c r="Q70" s="908"/>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37"/>
      <c r="BF70" s="237"/>
      <c r="BG70" s="237"/>
      <c r="BH70" s="237"/>
      <c r="BI70" s="237"/>
      <c r="BJ70" s="237"/>
      <c r="BK70" s="237"/>
      <c r="BL70" s="237"/>
      <c r="BM70" s="237"/>
      <c r="BN70" s="237"/>
      <c r="BO70" s="237"/>
      <c r="BP70" s="237"/>
      <c r="BQ70" s="234">
        <v>64</v>
      </c>
      <c r="BR70" s="239"/>
      <c r="BS70" s="891"/>
      <c r="BT70" s="892"/>
      <c r="BU70" s="892"/>
      <c r="BV70" s="892"/>
      <c r="BW70" s="892"/>
      <c r="BX70" s="892"/>
      <c r="BY70" s="892"/>
      <c r="BZ70" s="892"/>
      <c r="CA70" s="892"/>
      <c r="CB70" s="892"/>
      <c r="CC70" s="892"/>
      <c r="CD70" s="892"/>
      <c r="CE70" s="892"/>
      <c r="CF70" s="892"/>
      <c r="CG70" s="897"/>
      <c r="CH70" s="894"/>
      <c r="CI70" s="895"/>
      <c r="CJ70" s="895"/>
      <c r="CK70" s="895"/>
      <c r="CL70" s="896"/>
      <c r="CM70" s="894"/>
      <c r="CN70" s="895"/>
      <c r="CO70" s="895"/>
      <c r="CP70" s="895"/>
      <c r="CQ70" s="896"/>
      <c r="CR70" s="894"/>
      <c r="CS70" s="895"/>
      <c r="CT70" s="895"/>
      <c r="CU70" s="895"/>
      <c r="CV70" s="896"/>
      <c r="CW70" s="894"/>
      <c r="CX70" s="895"/>
      <c r="CY70" s="895"/>
      <c r="CZ70" s="895"/>
      <c r="DA70" s="896"/>
      <c r="DB70" s="894"/>
      <c r="DC70" s="895"/>
      <c r="DD70" s="895"/>
      <c r="DE70" s="895"/>
      <c r="DF70" s="896"/>
      <c r="DG70" s="894"/>
      <c r="DH70" s="895"/>
      <c r="DI70" s="895"/>
      <c r="DJ70" s="895"/>
      <c r="DK70" s="896"/>
      <c r="DL70" s="894"/>
      <c r="DM70" s="895"/>
      <c r="DN70" s="895"/>
      <c r="DO70" s="895"/>
      <c r="DP70" s="896"/>
      <c r="DQ70" s="894"/>
      <c r="DR70" s="895"/>
      <c r="DS70" s="895"/>
      <c r="DT70" s="895"/>
      <c r="DU70" s="896"/>
      <c r="DV70" s="891"/>
      <c r="DW70" s="892"/>
      <c r="DX70" s="892"/>
      <c r="DY70" s="892"/>
      <c r="DZ70" s="893"/>
      <c r="EA70" s="226"/>
    </row>
    <row r="71" spans="1:131" ht="26.25" customHeight="1" x14ac:dyDescent="0.15">
      <c r="A71" s="234">
        <v>4</v>
      </c>
      <c r="B71" s="905"/>
      <c r="C71" s="906"/>
      <c r="D71" s="906"/>
      <c r="E71" s="906"/>
      <c r="F71" s="906"/>
      <c r="G71" s="906"/>
      <c r="H71" s="906"/>
      <c r="I71" s="906"/>
      <c r="J71" s="906"/>
      <c r="K71" s="906"/>
      <c r="L71" s="906"/>
      <c r="M71" s="906"/>
      <c r="N71" s="906"/>
      <c r="O71" s="906"/>
      <c r="P71" s="907"/>
      <c r="Q71" s="908"/>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37"/>
      <c r="BF71" s="237"/>
      <c r="BG71" s="237"/>
      <c r="BH71" s="237"/>
      <c r="BI71" s="237"/>
      <c r="BJ71" s="237"/>
      <c r="BK71" s="237"/>
      <c r="BL71" s="237"/>
      <c r="BM71" s="237"/>
      <c r="BN71" s="237"/>
      <c r="BO71" s="237"/>
      <c r="BP71" s="237"/>
      <c r="BQ71" s="234">
        <v>65</v>
      </c>
      <c r="BR71" s="239"/>
      <c r="BS71" s="891"/>
      <c r="BT71" s="892"/>
      <c r="BU71" s="892"/>
      <c r="BV71" s="892"/>
      <c r="BW71" s="892"/>
      <c r="BX71" s="892"/>
      <c r="BY71" s="892"/>
      <c r="BZ71" s="892"/>
      <c r="CA71" s="892"/>
      <c r="CB71" s="892"/>
      <c r="CC71" s="892"/>
      <c r="CD71" s="892"/>
      <c r="CE71" s="892"/>
      <c r="CF71" s="892"/>
      <c r="CG71" s="897"/>
      <c r="CH71" s="894"/>
      <c r="CI71" s="895"/>
      <c r="CJ71" s="895"/>
      <c r="CK71" s="895"/>
      <c r="CL71" s="896"/>
      <c r="CM71" s="894"/>
      <c r="CN71" s="895"/>
      <c r="CO71" s="895"/>
      <c r="CP71" s="895"/>
      <c r="CQ71" s="896"/>
      <c r="CR71" s="894"/>
      <c r="CS71" s="895"/>
      <c r="CT71" s="895"/>
      <c r="CU71" s="895"/>
      <c r="CV71" s="896"/>
      <c r="CW71" s="894"/>
      <c r="CX71" s="895"/>
      <c r="CY71" s="895"/>
      <c r="CZ71" s="895"/>
      <c r="DA71" s="896"/>
      <c r="DB71" s="894"/>
      <c r="DC71" s="895"/>
      <c r="DD71" s="895"/>
      <c r="DE71" s="895"/>
      <c r="DF71" s="896"/>
      <c r="DG71" s="894"/>
      <c r="DH71" s="895"/>
      <c r="DI71" s="895"/>
      <c r="DJ71" s="895"/>
      <c r="DK71" s="896"/>
      <c r="DL71" s="894"/>
      <c r="DM71" s="895"/>
      <c r="DN71" s="895"/>
      <c r="DO71" s="895"/>
      <c r="DP71" s="896"/>
      <c r="DQ71" s="894"/>
      <c r="DR71" s="895"/>
      <c r="DS71" s="895"/>
      <c r="DT71" s="895"/>
      <c r="DU71" s="896"/>
      <c r="DV71" s="891"/>
      <c r="DW71" s="892"/>
      <c r="DX71" s="892"/>
      <c r="DY71" s="892"/>
      <c r="DZ71" s="893"/>
      <c r="EA71" s="226"/>
    </row>
    <row r="72" spans="1:131" ht="26.25" customHeight="1" x14ac:dyDescent="0.15">
      <c r="A72" s="234">
        <v>5</v>
      </c>
      <c r="B72" s="905"/>
      <c r="C72" s="906"/>
      <c r="D72" s="906"/>
      <c r="E72" s="906"/>
      <c r="F72" s="906"/>
      <c r="G72" s="906"/>
      <c r="H72" s="906"/>
      <c r="I72" s="906"/>
      <c r="J72" s="906"/>
      <c r="K72" s="906"/>
      <c r="L72" s="906"/>
      <c r="M72" s="906"/>
      <c r="N72" s="906"/>
      <c r="O72" s="906"/>
      <c r="P72" s="907"/>
      <c r="Q72" s="908"/>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37"/>
      <c r="BF72" s="237"/>
      <c r="BG72" s="237"/>
      <c r="BH72" s="237"/>
      <c r="BI72" s="237"/>
      <c r="BJ72" s="237"/>
      <c r="BK72" s="237"/>
      <c r="BL72" s="237"/>
      <c r="BM72" s="237"/>
      <c r="BN72" s="237"/>
      <c r="BO72" s="237"/>
      <c r="BP72" s="237"/>
      <c r="BQ72" s="234">
        <v>66</v>
      </c>
      <c r="BR72" s="239"/>
      <c r="BS72" s="891"/>
      <c r="BT72" s="892"/>
      <c r="BU72" s="892"/>
      <c r="BV72" s="892"/>
      <c r="BW72" s="892"/>
      <c r="BX72" s="892"/>
      <c r="BY72" s="892"/>
      <c r="BZ72" s="892"/>
      <c r="CA72" s="892"/>
      <c r="CB72" s="892"/>
      <c r="CC72" s="892"/>
      <c r="CD72" s="892"/>
      <c r="CE72" s="892"/>
      <c r="CF72" s="892"/>
      <c r="CG72" s="897"/>
      <c r="CH72" s="894"/>
      <c r="CI72" s="895"/>
      <c r="CJ72" s="895"/>
      <c r="CK72" s="895"/>
      <c r="CL72" s="896"/>
      <c r="CM72" s="894"/>
      <c r="CN72" s="895"/>
      <c r="CO72" s="895"/>
      <c r="CP72" s="895"/>
      <c r="CQ72" s="896"/>
      <c r="CR72" s="894"/>
      <c r="CS72" s="895"/>
      <c r="CT72" s="895"/>
      <c r="CU72" s="895"/>
      <c r="CV72" s="896"/>
      <c r="CW72" s="894"/>
      <c r="CX72" s="895"/>
      <c r="CY72" s="895"/>
      <c r="CZ72" s="895"/>
      <c r="DA72" s="896"/>
      <c r="DB72" s="894"/>
      <c r="DC72" s="895"/>
      <c r="DD72" s="895"/>
      <c r="DE72" s="895"/>
      <c r="DF72" s="896"/>
      <c r="DG72" s="894"/>
      <c r="DH72" s="895"/>
      <c r="DI72" s="895"/>
      <c r="DJ72" s="895"/>
      <c r="DK72" s="896"/>
      <c r="DL72" s="894"/>
      <c r="DM72" s="895"/>
      <c r="DN72" s="895"/>
      <c r="DO72" s="895"/>
      <c r="DP72" s="896"/>
      <c r="DQ72" s="894"/>
      <c r="DR72" s="895"/>
      <c r="DS72" s="895"/>
      <c r="DT72" s="895"/>
      <c r="DU72" s="896"/>
      <c r="DV72" s="891"/>
      <c r="DW72" s="892"/>
      <c r="DX72" s="892"/>
      <c r="DY72" s="892"/>
      <c r="DZ72" s="893"/>
      <c r="EA72" s="226"/>
    </row>
    <row r="73" spans="1:131" ht="26.25" customHeight="1" x14ac:dyDescent="0.15">
      <c r="A73" s="234">
        <v>6</v>
      </c>
      <c r="B73" s="905"/>
      <c r="C73" s="906"/>
      <c r="D73" s="906"/>
      <c r="E73" s="906"/>
      <c r="F73" s="906"/>
      <c r="G73" s="906"/>
      <c r="H73" s="906"/>
      <c r="I73" s="906"/>
      <c r="J73" s="906"/>
      <c r="K73" s="906"/>
      <c r="L73" s="906"/>
      <c r="M73" s="906"/>
      <c r="N73" s="906"/>
      <c r="O73" s="906"/>
      <c r="P73" s="907"/>
      <c r="Q73" s="908"/>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37"/>
      <c r="BF73" s="237"/>
      <c r="BG73" s="237"/>
      <c r="BH73" s="237"/>
      <c r="BI73" s="237"/>
      <c r="BJ73" s="237"/>
      <c r="BK73" s="237"/>
      <c r="BL73" s="237"/>
      <c r="BM73" s="237"/>
      <c r="BN73" s="237"/>
      <c r="BO73" s="237"/>
      <c r="BP73" s="237"/>
      <c r="BQ73" s="234">
        <v>67</v>
      </c>
      <c r="BR73" s="239"/>
      <c r="BS73" s="891"/>
      <c r="BT73" s="892"/>
      <c r="BU73" s="892"/>
      <c r="BV73" s="892"/>
      <c r="BW73" s="892"/>
      <c r="BX73" s="892"/>
      <c r="BY73" s="892"/>
      <c r="BZ73" s="892"/>
      <c r="CA73" s="892"/>
      <c r="CB73" s="892"/>
      <c r="CC73" s="892"/>
      <c r="CD73" s="892"/>
      <c r="CE73" s="892"/>
      <c r="CF73" s="892"/>
      <c r="CG73" s="897"/>
      <c r="CH73" s="894"/>
      <c r="CI73" s="895"/>
      <c r="CJ73" s="895"/>
      <c r="CK73" s="895"/>
      <c r="CL73" s="896"/>
      <c r="CM73" s="894"/>
      <c r="CN73" s="895"/>
      <c r="CO73" s="895"/>
      <c r="CP73" s="895"/>
      <c r="CQ73" s="896"/>
      <c r="CR73" s="894"/>
      <c r="CS73" s="895"/>
      <c r="CT73" s="895"/>
      <c r="CU73" s="895"/>
      <c r="CV73" s="896"/>
      <c r="CW73" s="894"/>
      <c r="CX73" s="895"/>
      <c r="CY73" s="895"/>
      <c r="CZ73" s="895"/>
      <c r="DA73" s="896"/>
      <c r="DB73" s="894"/>
      <c r="DC73" s="895"/>
      <c r="DD73" s="895"/>
      <c r="DE73" s="895"/>
      <c r="DF73" s="896"/>
      <c r="DG73" s="894"/>
      <c r="DH73" s="895"/>
      <c r="DI73" s="895"/>
      <c r="DJ73" s="895"/>
      <c r="DK73" s="896"/>
      <c r="DL73" s="894"/>
      <c r="DM73" s="895"/>
      <c r="DN73" s="895"/>
      <c r="DO73" s="895"/>
      <c r="DP73" s="896"/>
      <c r="DQ73" s="894"/>
      <c r="DR73" s="895"/>
      <c r="DS73" s="895"/>
      <c r="DT73" s="895"/>
      <c r="DU73" s="896"/>
      <c r="DV73" s="891"/>
      <c r="DW73" s="892"/>
      <c r="DX73" s="892"/>
      <c r="DY73" s="892"/>
      <c r="DZ73" s="893"/>
      <c r="EA73" s="226"/>
    </row>
    <row r="74" spans="1:131" ht="26.25" customHeight="1" x14ac:dyDescent="0.15">
      <c r="A74" s="234">
        <v>7</v>
      </c>
      <c r="B74" s="905"/>
      <c r="C74" s="906"/>
      <c r="D74" s="906"/>
      <c r="E74" s="906"/>
      <c r="F74" s="906"/>
      <c r="G74" s="906"/>
      <c r="H74" s="906"/>
      <c r="I74" s="906"/>
      <c r="J74" s="906"/>
      <c r="K74" s="906"/>
      <c r="L74" s="906"/>
      <c r="M74" s="906"/>
      <c r="N74" s="906"/>
      <c r="O74" s="906"/>
      <c r="P74" s="907"/>
      <c r="Q74" s="908"/>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37"/>
      <c r="BF74" s="237"/>
      <c r="BG74" s="237"/>
      <c r="BH74" s="237"/>
      <c r="BI74" s="237"/>
      <c r="BJ74" s="237"/>
      <c r="BK74" s="237"/>
      <c r="BL74" s="237"/>
      <c r="BM74" s="237"/>
      <c r="BN74" s="237"/>
      <c r="BO74" s="237"/>
      <c r="BP74" s="237"/>
      <c r="BQ74" s="234">
        <v>68</v>
      </c>
      <c r="BR74" s="239"/>
      <c r="BS74" s="891"/>
      <c r="BT74" s="892"/>
      <c r="BU74" s="892"/>
      <c r="BV74" s="892"/>
      <c r="BW74" s="892"/>
      <c r="BX74" s="892"/>
      <c r="BY74" s="892"/>
      <c r="BZ74" s="892"/>
      <c r="CA74" s="892"/>
      <c r="CB74" s="892"/>
      <c r="CC74" s="892"/>
      <c r="CD74" s="892"/>
      <c r="CE74" s="892"/>
      <c r="CF74" s="892"/>
      <c r="CG74" s="897"/>
      <c r="CH74" s="894"/>
      <c r="CI74" s="895"/>
      <c r="CJ74" s="895"/>
      <c r="CK74" s="895"/>
      <c r="CL74" s="896"/>
      <c r="CM74" s="894"/>
      <c r="CN74" s="895"/>
      <c r="CO74" s="895"/>
      <c r="CP74" s="895"/>
      <c r="CQ74" s="896"/>
      <c r="CR74" s="894"/>
      <c r="CS74" s="895"/>
      <c r="CT74" s="895"/>
      <c r="CU74" s="895"/>
      <c r="CV74" s="896"/>
      <c r="CW74" s="894"/>
      <c r="CX74" s="895"/>
      <c r="CY74" s="895"/>
      <c r="CZ74" s="895"/>
      <c r="DA74" s="896"/>
      <c r="DB74" s="894"/>
      <c r="DC74" s="895"/>
      <c r="DD74" s="895"/>
      <c r="DE74" s="895"/>
      <c r="DF74" s="896"/>
      <c r="DG74" s="894"/>
      <c r="DH74" s="895"/>
      <c r="DI74" s="895"/>
      <c r="DJ74" s="895"/>
      <c r="DK74" s="896"/>
      <c r="DL74" s="894"/>
      <c r="DM74" s="895"/>
      <c r="DN74" s="895"/>
      <c r="DO74" s="895"/>
      <c r="DP74" s="896"/>
      <c r="DQ74" s="894"/>
      <c r="DR74" s="895"/>
      <c r="DS74" s="895"/>
      <c r="DT74" s="895"/>
      <c r="DU74" s="896"/>
      <c r="DV74" s="891"/>
      <c r="DW74" s="892"/>
      <c r="DX74" s="892"/>
      <c r="DY74" s="892"/>
      <c r="DZ74" s="893"/>
      <c r="EA74" s="226"/>
    </row>
    <row r="75" spans="1:131" ht="26.25" customHeight="1" x14ac:dyDescent="0.15">
      <c r="A75" s="234">
        <v>8</v>
      </c>
      <c r="B75" s="905"/>
      <c r="C75" s="906"/>
      <c r="D75" s="906"/>
      <c r="E75" s="906"/>
      <c r="F75" s="906"/>
      <c r="G75" s="906"/>
      <c r="H75" s="906"/>
      <c r="I75" s="906"/>
      <c r="J75" s="906"/>
      <c r="K75" s="906"/>
      <c r="L75" s="906"/>
      <c r="M75" s="906"/>
      <c r="N75" s="906"/>
      <c r="O75" s="906"/>
      <c r="P75" s="907"/>
      <c r="Q75" s="909"/>
      <c r="R75" s="910"/>
      <c r="S75" s="910"/>
      <c r="T75" s="910"/>
      <c r="U75" s="870"/>
      <c r="V75" s="911"/>
      <c r="W75" s="910"/>
      <c r="X75" s="910"/>
      <c r="Y75" s="910"/>
      <c r="Z75" s="870"/>
      <c r="AA75" s="911"/>
      <c r="AB75" s="910"/>
      <c r="AC75" s="910"/>
      <c r="AD75" s="910"/>
      <c r="AE75" s="870"/>
      <c r="AF75" s="911"/>
      <c r="AG75" s="910"/>
      <c r="AH75" s="910"/>
      <c r="AI75" s="910"/>
      <c r="AJ75" s="870"/>
      <c r="AK75" s="911"/>
      <c r="AL75" s="910"/>
      <c r="AM75" s="910"/>
      <c r="AN75" s="910"/>
      <c r="AO75" s="870"/>
      <c r="AP75" s="911"/>
      <c r="AQ75" s="910"/>
      <c r="AR75" s="910"/>
      <c r="AS75" s="910"/>
      <c r="AT75" s="870"/>
      <c r="AU75" s="911"/>
      <c r="AV75" s="910"/>
      <c r="AW75" s="910"/>
      <c r="AX75" s="910"/>
      <c r="AY75" s="870"/>
      <c r="AZ75" s="868"/>
      <c r="BA75" s="868"/>
      <c r="BB75" s="868"/>
      <c r="BC75" s="868"/>
      <c r="BD75" s="869"/>
      <c r="BE75" s="237"/>
      <c r="BF75" s="237"/>
      <c r="BG75" s="237"/>
      <c r="BH75" s="237"/>
      <c r="BI75" s="237"/>
      <c r="BJ75" s="237"/>
      <c r="BK75" s="237"/>
      <c r="BL75" s="237"/>
      <c r="BM75" s="237"/>
      <c r="BN75" s="237"/>
      <c r="BO75" s="237"/>
      <c r="BP75" s="237"/>
      <c r="BQ75" s="234">
        <v>69</v>
      </c>
      <c r="BR75" s="239"/>
      <c r="BS75" s="891"/>
      <c r="BT75" s="892"/>
      <c r="BU75" s="892"/>
      <c r="BV75" s="892"/>
      <c r="BW75" s="892"/>
      <c r="BX75" s="892"/>
      <c r="BY75" s="892"/>
      <c r="BZ75" s="892"/>
      <c r="CA75" s="892"/>
      <c r="CB75" s="892"/>
      <c r="CC75" s="892"/>
      <c r="CD75" s="892"/>
      <c r="CE75" s="892"/>
      <c r="CF75" s="892"/>
      <c r="CG75" s="897"/>
      <c r="CH75" s="894"/>
      <c r="CI75" s="895"/>
      <c r="CJ75" s="895"/>
      <c r="CK75" s="895"/>
      <c r="CL75" s="896"/>
      <c r="CM75" s="894"/>
      <c r="CN75" s="895"/>
      <c r="CO75" s="895"/>
      <c r="CP75" s="895"/>
      <c r="CQ75" s="896"/>
      <c r="CR75" s="894"/>
      <c r="CS75" s="895"/>
      <c r="CT75" s="895"/>
      <c r="CU75" s="895"/>
      <c r="CV75" s="896"/>
      <c r="CW75" s="894"/>
      <c r="CX75" s="895"/>
      <c r="CY75" s="895"/>
      <c r="CZ75" s="895"/>
      <c r="DA75" s="896"/>
      <c r="DB75" s="894"/>
      <c r="DC75" s="895"/>
      <c r="DD75" s="895"/>
      <c r="DE75" s="895"/>
      <c r="DF75" s="896"/>
      <c r="DG75" s="894"/>
      <c r="DH75" s="895"/>
      <c r="DI75" s="895"/>
      <c r="DJ75" s="895"/>
      <c r="DK75" s="896"/>
      <c r="DL75" s="894"/>
      <c r="DM75" s="895"/>
      <c r="DN75" s="895"/>
      <c r="DO75" s="895"/>
      <c r="DP75" s="896"/>
      <c r="DQ75" s="894"/>
      <c r="DR75" s="895"/>
      <c r="DS75" s="895"/>
      <c r="DT75" s="895"/>
      <c r="DU75" s="896"/>
      <c r="DV75" s="891"/>
      <c r="DW75" s="892"/>
      <c r="DX75" s="892"/>
      <c r="DY75" s="892"/>
      <c r="DZ75" s="893"/>
      <c r="EA75" s="226"/>
    </row>
    <row r="76" spans="1:131" ht="26.25" customHeight="1" x14ac:dyDescent="0.15">
      <c r="A76" s="234">
        <v>9</v>
      </c>
      <c r="B76" s="905"/>
      <c r="C76" s="906"/>
      <c r="D76" s="906"/>
      <c r="E76" s="906"/>
      <c r="F76" s="906"/>
      <c r="G76" s="906"/>
      <c r="H76" s="906"/>
      <c r="I76" s="906"/>
      <c r="J76" s="906"/>
      <c r="K76" s="906"/>
      <c r="L76" s="906"/>
      <c r="M76" s="906"/>
      <c r="N76" s="906"/>
      <c r="O76" s="906"/>
      <c r="P76" s="907"/>
      <c r="Q76" s="909"/>
      <c r="R76" s="910"/>
      <c r="S76" s="910"/>
      <c r="T76" s="910"/>
      <c r="U76" s="870"/>
      <c r="V76" s="911"/>
      <c r="W76" s="910"/>
      <c r="X76" s="910"/>
      <c r="Y76" s="910"/>
      <c r="Z76" s="870"/>
      <c r="AA76" s="911"/>
      <c r="AB76" s="910"/>
      <c r="AC76" s="910"/>
      <c r="AD76" s="910"/>
      <c r="AE76" s="870"/>
      <c r="AF76" s="911"/>
      <c r="AG76" s="910"/>
      <c r="AH76" s="910"/>
      <c r="AI76" s="910"/>
      <c r="AJ76" s="870"/>
      <c r="AK76" s="911"/>
      <c r="AL76" s="910"/>
      <c r="AM76" s="910"/>
      <c r="AN76" s="910"/>
      <c r="AO76" s="870"/>
      <c r="AP76" s="911"/>
      <c r="AQ76" s="910"/>
      <c r="AR76" s="910"/>
      <c r="AS76" s="910"/>
      <c r="AT76" s="870"/>
      <c r="AU76" s="911"/>
      <c r="AV76" s="910"/>
      <c r="AW76" s="910"/>
      <c r="AX76" s="910"/>
      <c r="AY76" s="870"/>
      <c r="AZ76" s="868"/>
      <c r="BA76" s="868"/>
      <c r="BB76" s="868"/>
      <c r="BC76" s="868"/>
      <c r="BD76" s="869"/>
      <c r="BE76" s="237"/>
      <c r="BF76" s="237"/>
      <c r="BG76" s="237"/>
      <c r="BH76" s="237"/>
      <c r="BI76" s="237"/>
      <c r="BJ76" s="237"/>
      <c r="BK76" s="237"/>
      <c r="BL76" s="237"/>
      <c r="BM76" s="237"/>
      <c r="BN76" s="237"/>
      <c r="BO76" s="237"/>
      <c r="BP76" s="237"/>
      <c r="BQ76" s="234">
        <v>70</v>
      </c>
      <c r="BR76" s="239"/>
      <c r="BS76" s="891"/>
      <c r="BT76" s="892"/>
      <c r="BU76" s="892"/>
      <c r="BV76" s="892"/>
      <c r="BW76" s="892"/>
      <c r="BX76" s="892"/>
      <c r="BY76" s="892"/>
      <c r="BZ76" s="892"/>
      <c r="CA76" s="892"/>
      <c r="CB76" s="892"/>
      <c r="CC76" s="892"/>
      <c r="CD76" s="892"/>
      <c r="CE76" s="892"/>
      <c r="CF76" s="892"/>
      <c r="CG76" s="897"/>
      <c r="CH76" s="894"/>
      <c r="CI76" s="895"/>
      <c r="CJ76" s="895"/>
      <c r="CK76" s="895"/>
      <c r="CL76" s="896"/>
      <c r="CM76" s="894"/>
      <c r="CN76" s="895"/>
      <c r="CO76" s="895"/>
      <c r="CP76" s="895"/>
      <c r="CQ76" s="896"/>
      <c r="CR76" s="894"/>
      <c r="CS76" s="895"/>
      <c r="CT76" s="895"/>
      <c r="CU76" s="895"/>
      <c r="CV76" s="896"/>
      <c r="CW76" s="894"/>
      <c r="CX76" s="895"/>
      <c r="CY76" s="895"/>
      <c r="CZ76" s="895"/>
      <c r="DA76" s="896"/>
      <c r="DB76" s="894"/>
      <c r="DC76" s="895"/>
      <c r="DD76" s="895"/>
      <c r="DE76" s="895"/>
      <c r="DF76" s="896"/>
      <c r="DG76" s="894"/>
      <c r="DH76" s="895"/>
      <c r="DI76" s="895"/>
      <c r="DJ76" s="895"/>
      <c r="DK76" s="896"/>
      <c r="DL76" s="894"/>
      <c r="DM76" s="895"/>
      <c r="DN76" s="895"/>
      <c r="DO76" s="895"/>
      <c r="DP76" s="896"/>
      <c r="DQ76" s="894"/>
      <c r="DR76" s="895"/>
      <c r="DS76" s="895"/>
      <c r="DT76" s="895"/>
      <c r="DU76" s="896"/>
      <c r="DV76" s="891"/>
      <c r="DW76" s="892"/>
      <c r="DX76" s="892"/>
      <c r="DY76" s="892"/>
      <c r="DZ76" s="893"/>
      <c r="EA76" s="226"/>
    </row>
    <row r="77" spans="1:131" ht="26.25" customHeight="1" x14ac:dyDescent="0.15">
      <c r="A77" s="234">
        <v>10</v>
      </c>
      <c r="B77" s="905"/>
      <c r="C77" s="906"/>
      <c r="D77" s="906"/>
      <c r="E77" s="906"/>
      <c r="F77" s="906"/>
      <c r="G77" s="906"/>
      <c r="H77" s="906"/>
      <c r="I77" s="906"/>
      <c r="J77" s="906"/>
      <c r="K77" s="906"/>
      <c r="L77" s="906"/>
      <c r="M77" s="906"/>
      <c r="N77" s="906"/>
      <c r="O77" s="906"/>
      <c r="P77" s="907"/>
      <c r="Q77" s="909"/>
      <c r="R77" s="910"/>
      <c r="S77" s="910"/>
      <c r="T77" s="910"/>
      <c r="U77" s="870"/>
      <c r="V77" s="911"/>
      <c r="W77" s="910"/>
      <c r="X77" s="910"/>
      <c r="Y77" s="910"/>
      <c r="Z77" s="870"/>
      <c r="AA77" s="911"/>
      <c r="AB77" s="910"/>
      <c r="AC77" s="910"/>
      <c r="AD77" s="910"/>
      <c r="AE77" s="870"/>
      <c r="AF77" s="911"/>
      <c r="AG77" s="910"/>
      <c r="AH77" s="910"/>
      <c r="AI77" s="910"/>
      <c r="AJ77" s="870"/>
      <c r="AK77" s="911"/>
      <c r="AL77" s="910"/>
      <c r="AM77" s="910"/>
      <c r="AN77" s="910"/>
      <c r="AO77" s="870"/>
      <c r="AP77" s="911"/>
      <c r="AQ77" s="910"/>
      <c r="AR77" s="910"/>
      <c r="AS77" s="910"/>
      <c r="AT77" s="870"/>
      <c r="AU77" s="911"/>
      <c r="AV77" s="910"/>
      <c r="AW77" s="910"/>
      <c r="AX77" s="910"/>
      <c r="AY77" s="870"/>
      <c r="AZ77" s="868"/>
      <c r="BA77" s="868"/>
      <c r="BB77" s="868"/>
      <c r="BC77" s="868"/>
      <c r="BD77" s="869"/>
      <c r="BE77" s="237"/>
      <c r="BF77" s="237"/>
      <c r="BG77" s="237"/>
      <c r="BH77" s="237"/>
      <c r="BI77" s="237"/>
      <c r="BJ77" s="237"/>
      <c r="BK77" s="237"/>
      <c r="BL77" s="237"/>
      <c r="BM77" s="237"/>
      <c r="BN77" s="237"/>
      <c r="BO77" s="237"/>
      <c r="BP77" s="237"/>
      <c r="BQ77" s="234">
        <v>71</v>
      </c>
      <c r="BR77" s="239"/>
      <c r="BS77" s="891"/>
      <c r="BT77" s="892"/>
      <c r="BU77" s="892"/>
      <c r="BV77" s="892"/>
      <c r="BW77" s="892"/>
      <c r="BX77" s="892"/>
      <c r="BY77" s="892"/>
      <c r="BZ77" s="892"/>
      <c r="CA77" s="892"/>
      <c r="CB77" s="892"/>
      <c r="CC77" s="892"/>
      <c r="CD77" s="892"/>
      <c r="CE77" s="892"/>
      <c r="CF77" s="892"/>
      <c r="CG77" s="897"/>
      <c r="CH77" s="894"/>
      <c r="CI77" s="895"/>
      <c r="CJ77" s="895"/>
      <c r="CK77" s="895"/>
      <c r="CL77" s="896"/>
      <c r="CM77" s="894"/>
      <c r="CN77" s="895"/>
      <c r="CO77" s="895"/>
      <c r="CP77" s="895"/>
      <c r="CQ77" s="896"/>
      <c r="CR77" s="894"/>
      <c r="CS77" s="895"/>
      <c r="CT77" s="895"/>
      <c r="CU77" s="895"/>
      <c r="CV77" s="896"/>
      <c r="CW77" s="894"/>
      <c r="CX77" s="895"/>
      <c r="CY77" s="895"/>
      <c r="CZ77" s="895"/>
      <c r="DA77" s="896"/>
      <c r="DB77" s="894"/>
      <c r="DC77" s="895"/>
      <c r="DD77" s="895"/>
      <c r="DE77" s="895"/>
      <c r="DF77" s="896"/>
      <c r="DG77" s="894"/>
      <c r="DH77" s="895"/>
      <c r="DI77" s="895"/>
      <c r="DJ77" s="895"/>
      <c r="DK77" s="896"/>
      <c r="DL77" s="894"/>
      <c r="DM77" s="895"/>
      <c r="DN77" s="895"/>
      <c r="DO77" s="895"/>
      <c r="DP77" s="896"/>
      <c r="DQ77" s="894"/>
      <c r="DR77" s="895"/>
      <c r="DS77" s="895"/>
      <c r="DT77" s="895"/>
      <c r="DU77" s="896"/>
      <c r="DV77" s="891"/>
      <c r="DW77" s="892"/>
      <c r="DX77" s="892"/>
      <c r="DY77" s="892"/>
      <c r="DZ77" s="893"/>
      <c r="EA77" s="226"/>
    </row>
    <row r="78" spans="1:131" ht="26.25" customHeight="1" x14ac:dyDescent="0.15">
      <c r="A78" s="234">
        <v>11</v>
      </c>
      <c r="B78" s="905"/>
      <c r="C78" s="906"/>
      <c r="D78" s="906"/>
      <c r="E78" s="906"/>
      <c r="F78" s="906"/>
      <c r="G78" s="906"/>
      <c r="H78" s="906"/>
      <c r="I78" s="906"/>
      <c r="J78" s="906"/>
      <c r="K78" s="906"/>
      <c r="L78" s="906"/>
      <c r="M78" s="906"/>
      <c r="N78" s="906"/>
      <c r="O78" s="906"/>
      <c r="P78" s="907"/>
      <c r="Q78" s="908"/>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37"/>
      <c r="BF78" s="237"/>
      <c r="BG78" s="237"/>
      <c r="BH78" s="237"/>
      <c r="BI78" s="237"/>
      <c r="BJ78" s="226"/>
      <c r="BK78" s="226"/>
      <c r="BL78" s="226"/>
      <c r="BM78" s="226"/>
      <c r="BN78" s="226"/>
      <c r="BO78" s="237"/>
      <c r="BP78" s="237"/>
      <c r="BQ78" s="234">
        <v>72</v>
      </c>
      <c r="BR78" s="239"/>
      <c r="BS78" s="891"/>
      <c r="BT78" s="892"/>
      <c r="BU78" s="892"/>
      <c r="BV78" s="892"/>
      <c r="BW78" s="892"/>
      <c r="BX78" s="892"/>
      <c r="BY78" s="892"/>
      <c r="BZ78" s="892"/>
      <c r="CA78" s="892"/>
      <c r="CB78" s="892"/>
      <c r="CC78" s="892"/>
      <c r="CD78" s="892"/>
      <c r="CE78" s="892"/>
      <c r="CF78" s="892"/>
      <c r="CG78" s="897"/>
      <c r="CH78" s="894"/>
      <c r="CI78" s="895"/>
      <c r="CJ78" s="895"/>
      <c r="CK78" s="895"/>
      <c r="CL78" s="896"/>
      <c r="CM78" s="894"/>
      <c r="CN78" s="895"/>
      <c r="CO78" s="895"/>
      <c r="CP78" s="895"/>
      <c r="CQ78" s="896"/>
      <c r="CR78" s="894"/>
      <c r="CS78" s="895"/>
      <c r="CT78" s="895"/>
      <c r="CU78" s="895"/>
      <c r="CV78" s="896"/>
      <c r="CW78" s="894"/>
      <c r="CX78" s="895"/>
      <c r="CY78" s="895"/>
      <c r="CZ78" s="895"/>
      <c r="DA78" s="896"/>
      <c r="DB78" s="894"/>
      <c r="DC78" s="895"/>
      <c r="DD78" s="895"/>
      <c r="DE78" s="895"/>
      <c r="DF78" s="896"/>
      <c r="DG78" s="894"/>
      <c r="DH78" s="895"/>
      <c r="DI78" s="895"/>
      <c r="DJ78" s="895"/>
      <c r="DK78" s="896"/>
      <c r="DL78" s="894"/>
      <c r="DM78" s="895"/>
      <c r="DN78" s="895"/>
      <c r="DO78" s="895"/>
      <c r="DP78" s="896"/>
      <c r="DQ78" s="894"/>
      <c r="DR78" s="895"/>
      <c r="DS78" s="895"/>
      <c r="DT78" s="895"/>
      <c r="DU78" s="896"/>
      <c r="DV78" s="891"/>
      <c r="DW78" s="892"/>
      <c r="DX78" s="892"/>
      <c r="DY78" s="892"/>
      <c r="DZ78" s="893"/>
      <c r="EA78" s="226"/>
    </row>
    <row r="79" spans="1:131" ht="26.25" customHeight="1" x14ac:dyDescent="0.15">
      <c r="A79" s="234">
        <v>12</v>
      </c>
      <c r="B79" s="905"/>
      <c r="C79" s="906"/>
      <c r="D79" s="906"/>
      <c r="E79" s="906"/>
      <c r="F79" s="906"/>
      <c r="G79" s="906"/>
      <c r="H79" s="906"/>
      <c r="I79" s="906"/>
      <c r="J79" s="906"/>
      <c r="K79" s="906"/>
      <c r="L79" s="906"/>
      <c r="M79" s="906"/>
      <c r="N79" s="906"/>
      <c r="O79" s="906"/>
      <c r="P79" s="907"/>
      <c r="Q79" s="908"/>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37"/>
      <c r="BF79" s="237"/>
      <c r="BG79" s="237"/>
      <c r="BH79" s="237"/>
      <c r="BI79" s="237"/>
      <c r="BJ79" s="226"/>
      <c r="BK79" s="226"/>
      <c r="BL79" s="226"/>
      <c r="BM79" s="226"/>
      <c r="BN79" s="226"/>
      <c r="BO79" s="237"/>
      <c r="BP79" s="237"/>
      <c r="BQ79" s="234">
        <v>73</v>
      </c>
      <c r="BR79" s="239"/>
      <c r="BS79" s="891"/>
      <c r="BT79" s="892"/>
      <c r="BU79" s="892"/>
      <c r="BV79" s="892"/>
      <c r="BW79" s="892"/>
      <c r="BX79" s="892"/>
      <c r="BY79" s="892"/>
      <c r="BZ79" s="892"/>
      <c r="CA79" s="892"/>
      <c r="CB79" s="892"/>
      <c r="CC79" s="892"/>
      <c r="CD79" s="892"/>
      <c r="CE79" s="892"/>
      <c r="CF79" s="892"/>
      <c r="CG79" s="897"/>
      <c r="CH79" s="894"/>
      <c r="CI79" s="895"/>
      <c r="CJ79" s="895"/>
      <c r="CK79" s="895"/>
      <c r="CL79" s="896"/>
      <c r="CM79" s="894"/>
      <c r="CN79" s="895"/>
      <c r="CO79" s="895"/>
      <c r="CP79" s="895"/>
      <c r="CQ79" s="896"/>
      <c r="CR79" s="894"/>
      <c r="CS79" s="895"/>
      <c r="CT79" s="895"/>
      <c r="CU79" s="895"/>
      <c r="CV79" s="896"/>
      <c r="CW79" s="894"/>
      <c r="CX79" s="895"/>
      <c r="CY79" s="895"/>
      <c r="CZ79" s="895"/>
      <c r="DA79" s="896"/>
      <c r="DB79" s="894"/>
      <c r="DC79" s="895"/>
      <c r="DD79" s="895"/>
      <c r="DE79" s="895"/>
      <c r="DF79" s="896"/>
      <c r="DG79" s="894"/>
      <c r="DH79" s="895"/>
      <c r="DI79" s="895"/>
      <c r="DJ79" s="895"/>
      <c r="DK79" s="896"/>
      <c r="DL79" s="894"/>
      <c r="DM79" s="895"/>
      <c r="DN79" s="895"/>
      <c r="DO79" s="895"/>
      <c r="DP79" s="896"/>
      <c r="DQ79" s="894"/>
      <c r="DR79" s="895"/>
      <c r="DS79" s="895"/>
      <c r="DT79" s="895"/>
      <c r="DU79" s="896"/>
      <c r="DV79" s="891"/>
      <c r="DW79" s="892"/>
      <c r="DX79" s="892"/>
      <c r="DY79" s="892"/>
      <c r="DZ79" s="893"/>
      <c r="EA79" s="226"/>
    </row>
    <row r="80" spans="1:131" ht="26.25" customHeight="1" x14ac:dyDescent="0.15">
      <c r="A80" s="234">
        <v>13</v>
      </c>
      <c r="B80" s="905"/>
      <c r="C80" s="906"/>
      <c r="D80" s="906"/>
      <c r="E80" s="906"/>
      <c r="F80" s="906"/>
      <c r="G80" s="906"/>
      <c r="H80" s="906"/>
      <c r="I80" s="906"/>
      <c r="J80" s="906"/>
      <c r="K80" s="906"/>
      <c r="L80" s="906"/>
      <c r="M80" s="906"/>
      <c r="N80" s="906"/>
      <c r="O80" s="906"/>
      <c r="P80" s="907"/>
      <c r="Q80" s="908"/>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37"/>
      <c r="BF80" s="237"/>
      <c r="BG80" s="237"/>
      <c r="BH80" s="237"/>
      <c r="BI80" s="237"/>
      <c r="BJ80" s="237"/>
      <c r="BK80" s="237"/>
      <c r="BL80" s="237"/>
      <c r="BM80" s="237"/>
      <c r="BN80" s="237"/>
      <c r="BO80" s="237"/>
      <c r="BP80" s="237"/>
      <c r="BQ80" s="234">
        <v>74</v>
      </c>
      <c r="BR80" s="239"/>
      <c r="BS80" s="891"/>
      <c r="BT80" s="892"/>
      <c r="BU80" s="892"/>
      <c r="BV80" s="892"/>
      <c r="BW80" s="892"/>
      <c r="BX80" s="892"/>
      <c r="BY80" s="892"/>
      <c r="BZ80" s="892"/>
      <c r="CA80" s="892"/>
      <c r="CB80" s="892"/>
      <c r="CC80" s="892"/>
      <c r="CD80" s="892"/>
      <c r="CE80" s="892"/>
      <c r="CF80" s="892"/>
      <c r="CG80" s="897"/>
      <c r="CH80" s="894"/>
      <c r="CI80" s="895"/>
      <c r="CJ80" s="895"/>
      <c r="CK80" s="895"/>
      <c r="CL80" s="896"/>
      <c r="CM80" s="894"/>
      <c r="CN80" s="895"/>
      <c r="CO80" s="895"/>
      <c r="CP80" s="895"/>
      <c r="CQ80" s="896"/>
      <c r="CR80" s="894"/>
      <c r="CS80" s="895"/>
      <c r="CT80" s="895"/>
      <c r="CU80" s="895"/>
      <c r="CV80" s="896"/>
      <c r="CW80" s="894"/>
      <c r="CX80" s="895"/>
      <c r="CY80" s="895"/>
      <c r="CZ80" s="895"/>
      <c r="DA80" s="896"/>
      <c r="DB80" s="894"/>
      <c r="DC80" s="895"/>
      <c r="DD80" s="895"/>
      <c r="DE80" s="895"/>
      <c r="DF80" s="896"/>
      <c r="DG80" s="894"/>
      <c r="DH80" s="895"/>
      <c r="DI80" s="895"/>
      <c r="DJ80" s="895"/>
      <c r="DK80" s="896"/>
      <c r="DL80" s="894"/>
      <c r="DM80" s="895"/>
      <c r="DN80" s="895"/>
      <c r="DO80" s="895"/>
      <c r="DP80" s="896"/>
      <c r="DQ80" s="894"/>
      <c r="DR80" s="895"/>
      <c r="DS80" s="895"/>
      <c r="DT80" s="895"/>
      <c r="DU80" s="896"/>
      <c r="DV80" s="891"/>
      <c r="DW80" s="892"/>
      <c r="DX80" s="892"/>
      <c r="DY80" s="892"/>
      <c r="DZ80" s="893"/>
      <c r="EA80" s="226"/>
    </row>
    <row r="81" spans="1:131" ht="26.25" customHeight="1" x14ac:dyDescent="0.15">
      <c r="A81" s="234">
        <v>14</v>
      </c>
      <c r="B81" s="905"/>
      <c r="C81" s="906"/>
      <c r="D81" s="906"/>
      <c r="E81" s="906"/>
      <c r="F81" s="906"/>
      <c r="G81" s="906"/>
      <c r="H81" s="906"/>
      <c r="I81" s="906"/>
      <c r="J81" s="906"/>
      <c r="K81" s="906"/>
      <c r="L81" s="906"/>
      <c r="M81" s="906"/>
      <c r="N81" s="906"/>
      <c r="O81" s="906"/>
      <c r="P81" s="907"/>
      <c r="Q81" s="908"/>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37"/>
      <c r="BF81" s="237"/>
      <c r="BG81" s="237"/>
      <c r="BH81" s="237"/>
      <c r="BI81" s="237"/>
      <c r="BJ81" s="237"/>
      <c r="BK81" s="237"/>
      <c r="BL81" s="237"/>
      <c r="BM81" s="237"/>
      <c r="BN81" s="237"/>
      <c r="BO81" s="237"/>
      <c r="BP81" s="237"/>
      <c r="BQ81" s="234">
        <v>75</v>
      </c>
      <c r="BR81" s="239"/>
      <c r="BS81" s="891"/>
      <c r="BT81" s="892"/>
      <c r="BU81" s="892"/>
      <c r="BV81" s="892"/>
      <c r="BW81" s="892"/>
      <c r="BX81" s="892"/>
      <c r="BY81" s="892"/>
      <c r="BZ81" s="892"/>
      <c r="CA81" s="892"/>
      <c r="CB81" s="892"/>
      <c r="CC81" s="892"/>
      <c r="CD81" s="892"/>
      <c r="CE81" s="892"/>
      <c r="CF81" s="892"/>
      <c r="CG81" s="897"/>
      <c r="CH81" s="894"/>
      <c r="CI81" s="895"/>
      <c r="CJ81" s="895"/>
      <c r="CK81" s="895"/>
      <c r="CL81" s="896"/>
      <c r="CM81" s="894"/>
      <c r="CN81" s="895"/>
      <c r="CO81" s="895"/>
      <c r="CP81" s="895"/>
      <c r="CQ81" s="896"/>
      <c r="CR81" s="894"/>
      <c r="CS81" s="895"/>
      <c r="CT81" s="895"/>
      <c r="CU81" s="895"/>
      <c r="CV81" s="896"/>
      <c r="CW81" s="894"/>
      <c r="CX81" s="895"/>
      <c r="CY81" s="895"/>
      <c r="CZ81" s="895"/>
      <c r="DA81" s="896"/>
      <c r="DB81" s="894"/>
      <c r="DC81" s="895"/>
      <c r="DD81" s="895"/>
      <c r="DE81" s="895"/>
      <c r="DF81" s="896"/>
      <c r="DG81" s="894"/>
      <c r="DH81" s="895"/>
      <c r="DI81" s="895"/>
      <c r="DJ81" s="895"/>
      <c r="DK81" s="896"/>
      <c r="DL81" s="894"/>
      <c r="DM81" s="895"/>
      <c r="DN81" s="895"/>
      <c r="DO81" s="895"/>
      <c r="DP81" s="896"/>
      <c r="DQ81" s="894"/>
      <c r="DR81" s="895"/>
      <c r="DS81" s="895"/>
      <c r="DT81" s="895"/>
      <c r="DU81" s="896"/>
      <c r="DV81" s="891"/>
      <c r="DW81" s="892"/>
      <c r="DX81" s="892"/>
      <c r="DY81" s="892"/>
      <c r="DZ81" s="893"/>
      <c r="EA81" s="226"/>
    </row>
    <row r="82" spans="1:131" ht="26.25" customHeight="1" x14ac:dyDescent="0.15">
      <c r="A82" s="234">
        <v>15</v>
      </c>
      <c r="B82" s="905"/>
      <c r="C82" s="906"/>
      <c r="D82" s="906"/>
      <c r="E82" s="906"/>
      <c r="F82" s="906"/>
      <c r="G82" s="906"/>
      <c r="H82" s="906"/>
      <c r="I82" s="906"/>
      <c r="J82" s="906"/>
      <c r="K82" s="906"/>
      <c r="L82" s="906"/>
      <c r="M82" s="906"/>
      <c r="N82" s="906"/>
      <c r="O82" s="906"/>
      <c r="P82" s="907"/>
      <c r="Q82" s="908"/>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37"/>
      <c r="BF82" s="237"/>
      <c r="BG82" s="237"/>
      <c r="BH82" s="237"/>
      <c r="BI82" s="237"/>
      <c r="BJ82" s="237"/>
      <c r="BK82" s="237"/>
      <c r="BL82" s="237"/>
      <c r="BM82" s="237"/>
      <c r="BN82" s="237"/>
      <c r="BO82" s="237"/>
      <c r="BP82" s="237"/>
      <c r="BQ82" s="234">
        <v>76</v>
      </c>
      <c r="BR82" s="239"/>
      <c r="BS82" s="891"/>
      <c r="BT82" s="892"/>
      <c r="BU82" s="892"/>
      <c r="BV82" s="892"/>
      <c r="BW82" s="892"/>
      <c r="BX82" s="892"/>
      <c r="BY82" s="892"/>
      <c r="BZ82" s="892"/>
      <c r="CA82" s="892"/>
      <c r="CB82" s="892"/>
      <c r="CC82" s="892"/>
      <c r="CD82" s="892"/>
      <c r="CE82" s="892"/>
      <c r="CF82" s="892"/>
      <c r="CG82" s="897"/>
      <c r="CH82" s="894"/>
      <c r="CI82" s="895"/>
      <c r="CJ82" s="895"/>
      <c r="CK82" s="895"/>
      <c r="CL82" s="896"/>
      <c r="CM82" s="894"/>
      <c r="CN82" s="895"/>
      <c r="CO82" s="895"/>
      <c r="CP82" s="895"/>
      <c r="CQ82" s="896"/>
      <c r="CR82" s="894"/>
      <c r="CS82" s="895"/>
      <c r="CT82" s="895"/>
      <c r="CU82" s="895"/>
      <c r="CV82" s="896"/>
      <c r="CW82" s="894"/>
      <c r="CX82" s="895"/>
      <c r="CY82" s="895"/>
      <c r="CZ82" s="895"/>
      <c r="DA82" s="896"/>
      <c r="DB82" s="894"/>
      <c r="DC82" s="895"/>
      <c r="DD82" s="895"/>
      <c r="DE82" s="895"/>
      <c r="DF82" s="896"/>
      <c r="DG82" s="894"/>
      <c r="DH82" s="895"/>
      <c r="DI82" s="895"/>
      <c r="DJ82" s="895"/>
      <c r="DK82" s="896"/>
      <c r="DL82" s="894"/>
      <c r="DM82" s="895"/>
      <c r="DN82" s="895"/>
      <c r="DO82" s="895"/>
      <c r="DP82" s="896"/>
      <c r="DQ82" s="894"/>
      <c r="DR82" s="895"/>
      <c r="DS82" s="895"/>
      <c r="DT82" s="895"/>
      <c r="DU82" s="896"/>
      <c r="DV82" s="891"/>
      <c r="DW82" s="892"/>
      <c r="DX82" s="892"/>
      <c r="DY82" s="892"/>
      <c r="DZ82" s="893"/>
      <c r="EA82" s="226"/>
    </row>
    <row r="83" spans="1:131" ht="26.25" customHeight="1" x14ac:dyDescent="0.15">
      <c r="A83" s="234">
        <v>16</v>
      </c>
      <c r="B83" s="905"/>
      <c r="C83" s="906"/>
      <c r="D83" s="906"/>
      <c r="E83" s="906"/>
      <c r="F83" s="906"/>
      <c r="G83" s="906"/>
      <c r="H83" s="906"/>
      <c r="I83" s="906"/>
      <c r="J83" s="906"/>
      <c r="K83" s="906"/>
      <c r="L83" s="906"/>
      <c r="M83" s="906"/>
      <c r="N83" s="906"/>
      <c r="O83" s="906"/>
      <c r="P83" s="907"/>
      <c r="Q83" s="908"/>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37"/>
      <c r="BF83" s="237"/>
      <c r="BG83" s="237"/>
      <c r="BH83" s="237"/>
      <c r="BI83" s="237"/>
      <c r="BJ83" s="237"/>
      <c r="BK83" s="237"/>
      <c r="BL83" s="237"/>
      <c r="BM83" s="237"/>
      <c r="BN83" s="237"/>
      <c r="BO83" s="237"/>
      <c r="BP83" s="237"/>
      <c r="BQ83" s="234">
        <v>77</v>
      </c>
      <c r="BR83" s="239"/>
      <c r="BS83" s="891"/>
      <c r="BT83" s="892"/>
      <c r="BU83" s="892"/>
      <c r="BV83" s="892"/>
      <c r="BW83" s="892"/>
      <c r="BX83" s="892"/>
      <c r="BY83" s="892"/>
      <c r="BZ83" s="892"/>
      <c r="CA83" s="892"/>
      <c r="CB83" s="892"/>
      <c r="CC83" s="892"/>
      <c r="CD83" s="892"/>
      <c r="CE83" s="892"/>
      <c r="CF83" s="892"/>
      <c r="CG83" s="897"/>
      <c r="CH83" s="894"/>
      <c r="CI83" s="895"/>
      <c r="CJ83" s="895"/>
      <c r="CK83" s="895"/>
      <c r="CL83" s="896"/>
      <c r="CM83" s="894"/>
      <c r="CN83" s="895"/>
      <c r="CO83" s="895"/>
      <c r="CP83" s="895"/>
      <c r="CQ83" s="896"/>
      <c r="CR83" s="894"/>
      <c r="CS83" s="895"/>
      <c r="CT83" s="895"/>
      <c r="CU83" s="895"/>
      <c r="CV83" s="896"/>
      <c r="CW83" s="894"/>
      <c r="CX83" s="895"/>
      <c r="CY83" s="895"/>
      <c r="CZ83" s="895"/>
      <c r="DA83" s="896"/>
      <c r="DB83" s="894"/>
      <c r="DC83" s="895"/>
      <c r="DD83" s="895"/>
      <c r="DE83" s="895"/>
      <c r="DF83" s="896"/>
      <c r="DG83" s="894"/>
      <c r="DH83" s="895"/>
      <c r="DI83" s="895"/>
      <c r="DJ83" s="895"/>
      <c r="DK83" s="896"/>
      <c r="DL83" s="894"/>
      <c r="DM83" s="895"/>
      <c r="DN83" s="895"/>
      <c r="DO83" s="895"/>
      <c r="DP83" s="896"/>
      <c r="DQ83" s="894"/>
      <c r="DR83" s="895"/>
      <c r="DS83" s="895"/>
      <c r="DT83" s="895"/>
      <c r="DU83" s="896"/>
      <c r="DV83" s="891"/>
      <c r="DW83" s="892"/>
      <c r="DX83" s="892"/>
      <c r="DY83" s="892"/>
      <c r="DZ83" s="893"/>
      <c r="EA83" s="226"/>
    </row>
    <row r="84" spans="1:131" ht="26.25" customHeight="1" x14ac:dyDescent="0.15">
      <c r="A84" s="234">
        <v>17</v>
      </c>
      <c r="B84" s="905"/>
      <c r="C84" s="906"/>
      <c r="D84" s="906"/>
      <c r="E84" s="906"/>
      <c r="F84" s="906"/>
      <c r="G84" s="906"/>
      <c r="H84" s="906"/>
      <c r="I84" s="906"/>
      <c r="J84" s="906"/>
      <c r="K84" s="906"/>
      <c r="L84" s="906"/>
      <c r="M84" s="906"/>
      <c r="N84" s="906"/>
      <c r="O84" s="906"/>
      <c r="P84" s="907"/>
      <c r="Q84" s="908"/>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37"/>
      <c r="BF84" s="237"/>
      <c r="BG84" s="237"/>
      <c r="BH84" s="237"/>
      <c r="BI84" s="237"/>
      <c r="BJ84" s="237"/>
      <c r="BK84" s="237"/>
      <c r="BL84" s="237"/>
      <c r="BM84" s="237"/>
      <c r="BN84" s="237"/>
      <c r="BO84" s="237"/>
      <c r="BP84" s="237"/>
      <c r="BQ84" s="234">
        <v>78</v>
      </c>
      <c r="BR84" s="239"/>
      <c r="BS84" s="891"/>
      <c r="BT84" s="892"/>
      <c r="BU84" s="892"/>
      <c r="BV84" s="892"/>
      <c r="BW84" s="892"/>
      <c r="BX84" s="892"/>
      <c r="BY84" s="892"/>
      <c r="BZ84" s="892"/>
      <c r="CA84" s="892"/>
      <c r="CB84" s="892"/>
      <c r="CC84" s="892"/>
      <c r="CD84" s="892"/>
      <c r="CE84" s="892"/>
      <c r="CF84" s="892"/>
      <c r="CG84" s="897"/>
      <c r="CH84" s="894"/>
      <c r="CI84" s="895"/>
      <c r="CJ84" s="895"/>
      <c r="CK84" s="895"/>
      <c r="CL84" s="896"/>
      <c r="CM84" s="894"/>
      <c r="CN84" s="895"/>
      <c r="CO84" s="895"/>
      <c r="CP84" s="895"/>
      <c r="CQ84" s="896"/>
      <c r="CR84" s="894"/>
      <c r="CS84" s="895"/>
      <c r="CT84" s="895"/>
      <c r="CU84" s="895"/>
      <c r="CV84" s="896"/>
      <c r="CW84" s="894"/>
      <c r="CX84" s="895"/>
      <c r="CY84" s="895"/>
      <c r="CZ84" s="895"/>
      <c r="DA84" s="896"/>
      <c r="DB84" s="894"/>
      <c r="DC84" s="895"/>
      <c r="DD84" s="895"/>
      <c r="DE84" s="895"/>
      <c r="DF84" s="896"/>
      <c r="DG84" s="894"/>
      <c r="DH84" s="895"/>
      <c r="DI84" s="895"/>
      <c r="DJ84" s="895"/>
      <c r="DK84" s="896"/>
      <c r="DL84" s="894"/>
      <c r="DM84" s="895"/>
      <c r="DN84" s="895"/>
      <c r="DO84" s="895"/>
      <c r="DP84" s="896"/>
      <c r="DQ84" s="894"/>
      <c r="DR84" s="895"/>
      <c r="DS84" s="895"/>
      <c r="DT84" s="895"/>
      <c r="DU84" s="896"/>
      <c r="DV84" s="891"/>
      <c r="DW84" s="892"/>
      <c r="DX84" s="892"/>
      <c r="DY84" s="892"/>
      <c r="DZ84" s="893"/>
      <c r="EA84" s="226"/>
    </row>
    <row r="85" spans="1:131" ht="26.25" customHeight="1" x14ac:dyDescent="0.15">
      <c r="A85" s="234">
        <v>18</v>
      </c>
      <c r="B85" s="905"/>
      <c r="C85" s="906"/>
      <c r="D85" s="906"/>
      <c r="E85" s="906"/>
      <c r="F85" s="906"/>
      <c r="G85" s="906"/>
      <c r="H85" s="906"/>
      <c r="I85" s="906"/>
      <c r="J85" s="906"/>
      <c r="K85" s="906"/>
      <c r="L85" s="906"/>
      <c r="M85" s="906"/>
      <c r="N85" s="906"/>
      <c r="O85" s="906"/>
      <c r="P85" s="907"/>
      <c r="Q85" s="908"/>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37"/>
      <c r="BF85" s="237"/>
      <c r="BG85" s="237"/>
      <c r="BH85" s="237"/>
      <c r="BI85" s="237"/>
      <c r="BJ85" s="237"/>
      <c r="BK85" s="237"/>
      <c r="BL85" s="237"/>
      <c r="BM85" s="237"/>
      <c r="BN85" s="237"/>
      <c r="BO85" s="237"/>
      <c r="BP85" s="237"/>
      <c r="BQ85" s="234">
        <v>79</v>
      </c>
      <c r="BR85" s="239"/>
      <c r="BS85" s="891"/>
      <c r="BT85" s="892"/>
      <c r="BU85" s="892"/>
      <c r="BV85" s="892"/>
      <c r="BW85" s="892"/>
      <c r="BX85" s="892"/>
      <c r="BY85" s="892"/>
      <c r="BZ85" s="892"/>
      <c r="CA85" s="892"/>
      <c r="CB85" s="892"/>
      <c r="CC85" s="892"/>
      <c r="CD85" s="892"/>
      <c r="CE85" s="892"/>
      <c r="CF85" s="892"/>
      <c r="CG85" s="897"/>
      <c r="CH85" s="894"/>
      <c r="CI85" s="895"/>
      <c r="CJ85" s="895"/>
      <c r="CK85" s="895"/>
      <c r="CL85" s="896"/>
      <c r="CM85" s="894"/>
      <c r="CN85" s="895"/>
      <c r="CO85" s="895"/>
      <c r="CP85" s="895"/>
      <c r="CQ85" s="896"/>
      <c r="CR85" s="894"/>
      <c r="CS85" s="895"/>
      <c r="CT85" s="895"/>
      <c r="CU85" s="895"/>
      <c r="CV85" s="896"/>
      <c r="CW85" s="894"/>
      <c r="CX85" s="895"/>
      <c r="CY85" s="895"/>
      <c r="CZ85" s="895"/>
      <c r="DA85" s="896"/>
      <c r="DB85" s="894"/>
      <c r="DC85" s="895"/>
      <c r="DD85" s="895"/>
      <c r="DE85" s="895"/>
      <c r="DF85" s="896"/>
      <c r="DG85" s="894"/>
      <c r="DH85" s="895"/>
      <c r="DI85" s="895"/>
      <c r="DJ85" s="895"/>
      <c r="DK85" s="896"/>
      <c r="DL85" s="894"/>
      <c r="DM85" s="895"/>
      <c r="DN85" s="895"/>
      <c r="DO85" s="895"/>
      <c r="DP85" s="896"/>
      <c r="DQ85" s="894"/>
      <c r="DR85" s="895"/>
      <c r="DS85" s="895"/>
      <c r="DT85" s="895"/>
      <c r="DU85" s="896"/>
      <c r="DV85" s="891"/>
      <c r="DW85" s="892"/>
      <c r="DX85" s="892"/>
      <c r="DY85" s="892"/>
      <c r="DZ85" s="893"/>
      <c r="EA85" s="226"/>
    </row>
    <row r="86" spans="1:131" ht="26.25" customHeight="1" x14ac:dyDescent="0.15">
      <c r="A86" s="234">
        <v>19</v>
      </c>
      <c r="B86" s="905"/>
      <c r="C86" s="906"/>
      <c r="D86" s="906"/>
      <c r="E86" s="906"/>
      <c r="F86" s="906"/>
      <c r="G86" s="906"/>
      <c r="H86" s="906"/>
      <c r="I86" s="906"/>
      <c r="J86" s="906"/>
      <c r="K86" s="906"/>
      <c r="L86" s="906"/>
      <c r="M86" s="906"/>
      <c r="N86" s="906"/>
      <c r="O86" s="906"/>
      <c r="P86" s="907"/>
      <c r="Q86" s="908"/>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37"/>
      <c r="BF86" s="237"/>
      <c r="BG86" s="237"/>
      <c r="BH86" s="237"/>
      <c r="BI86" s="237"/>
      <c r="BJ86" s="237"/>
      <c r="BK86" s="237"/>
      <c r="BL86" s="237"/>
      <c r="BM86" s="237"/>
      <c r="BN86" s="237"/>
      <c r="BO86" s="237"/>
      <c r="BP86" s="237"/>
      <c r="BQ86" s="234">
        <v>80</v>
      </c>
      <c r="BR86" s="239"/>
      <c r="BS86" s="891"/>
      <c r="BT86" s="892"/>
      <c r="BU86" s="892"/>
      <c r="BV86" s="892"/>
      <c r="BW86" s="892"/>
      <c r="BX86" s="892"/>
      <c r="BY86" s="892"/>
      <c r="BZ86" s="892"/>
      <c r="CA86" s="892"/>
      <c r="CB86" s="892"/>
      <c r="CC86" s="892"/>
      <c r="CD86" s="892"/>
      <c r="CE86" s="892"/>
      <c r="CF86" s="892"/>
      <c r="CG86" s="897"/>
      <c r="CH86" s="894"/>
      <c r="CI86" s="895"/>
      <c r="CJ86" s="895"/>
      <c r="CK86" s="895"/>
      <c r="CL86" s="896"/>
      <c r="CM86" s="894"/>
      <c r="CN86" s="895"/>
      <c r="CO86" s="895"/>
      <c r="CP86" s="895"/>
      <c r="CQ86" s="896"/>
      <c r="CR86" s="894"/>
      <c r="CS86" s="895"/>
      <c r="CT86" s="895"/>
      <c r="CU86" s="895"/>
      <c r="CV86" s="896"/>
      <c r="CW86" s="894"/>
      <c r="CX86" s="895"/>
      <c r="CY86" s="895"/>
      <c r="CZ86" s="895"/>
      <c r="DA86" s="896"/>
      <c r="DB86" s="894"/>
      <c r="DC86" s="895"/>
      <c r="DD86" s="895"/>
      <c r="DE86" s="895"/>
      <c r="DF86" s="896"/>
      <c r="DG86" s="894"/>
      <c r="DH86" s="895"/>
      <c r="DI86" s="895"/>
      <c r="DJ86" s="895"/>
      <c r="DK86" s="896"/>
      <c r="DL86" s="894"/>
      <c r="DM86" s="895"/>
      <c r="DN86" s="895"/>
      <c r="DO86" s="895"/>
      <c r="DP86" s="896"/>
      <c r="DQ86" s="894"/>
      <c r="DR86" s="895"/>
      <c r="DS86" s="895"/>
      <c r="DT86" s="895"/>
      <c r="DU86" s="896"/>
      <c r="DV86" s="891"/>
      <c r="DW86" s="892"/>
      <c r="DX86" s="892"/>
      <c r="DY86" s="892"/>
      <c r="DZ86" s="893"/>
      <c r="EA86" s="226"/>
    </row>
    <row r="87" spans="1:131" ht="26.25" customHeight="1" x14ac:dyDescent="0.15">
      <c r="A87" s="240">
        <v>20</v>
      </c>
      <c r="B87" s="912"/>
      <c r="C87" s="913"/>
      <c r="D87" s="913"/>
      <c r="E87" s="913"/>
      <c r="F87" s="913"/>
      <c r="G87" s="913"/>
      <c r="H87" s="913"/>
      <c r="I87" s="913"/>
      <c r="J87" s="913"/>
      <c r="K87" s="913"/>
      <c r="L87" s="913"/>
      <c r="M87" s="913"/>
      <c r="N87" s="913"/>
      <c r="O87" s="913"/>
      <c r="P87" s="914"/>
      <c r="Q87" s="915"/>
      <c r="R87" s="916"/>
      <c r="S87" s="916"/>
      <c r="T87" s="916"/>
      <c r="U87" s="916"/>
      <c r="V87" s="916"/>
      <c r="W87" s="916"/>
      <c r="X87" s="916"/>
      <c r="Y87" s="916"/>
      <c r="Z87" s="916"/>
      <c r="AA87" s="916"/>
      <c r="AB87" s="916"/>
      <c r="AC87" s="916"/>
      <c r="AD87" s="916"/>
      <c r="AE87" s="916"/>
      <c r="AF87" s="916"/>
      <c r="AG87" s="916"/>
      <c r="AH87" s="916"/>
      <c r="AI87" s="916"/>
      <c r="AJ87" s="916"/>
      <c r="AK87" s="916"/>
      <c r="AL87" s="916"/>
      <c r="AM87" s="916"/>
      <c r="AN87" s="916"/>
      <c r="AO87" s="916"/>
      <c r="AP87" s="916"/>
      <c r="AQ87" s="916"/>
      <c r="AR87" s="916"/>
      <c r="AS87" s="916"/>
      <c r="AT87" s="916"/>
      <c r="AU87" s="916"/>
      <c r="AV87" s="916"/>
      <c r="AW87" s="916"/>
      <c r="AX87" s="916"/>
      <c r="AY87" s="916"/>
      <c r="AZ87" s="917"/>
      <c r="BA87" s="917"/>
      <c r="BB87" s="917"/>
      <c r="BC87" s="917"/>
      <c r="BD87" s="918"/>
      <c r="BE87" s="237"/>
      <c r="BF87" s="237"/>
      <c r="BG87" s="237"/>
      <c r="BH87" s="237"/>
      <c r="BI87" s="237"/>
      <c r="BJ87" s="237"/>
      <c r="BK87" s="237"/>
      <c r="BL87" s="237"/>
      <c r="BM87" s="237"/>
      <c r="BN87" s="237"/>
      <c r="BO87" s="237"/>
      <c r="BP87" s="237"/>
      <c r="BQ87" s="234">
        <v>81</v>
      </c>
      <c r="BR87" s="239"/>
      <c r="BS87" s="891"/>
      <c r="BT87" s="892"/>
      <c r="BU87" s="892"/>
      <c r="BV87" s="892"/>
      <c r="BW87" s="892"/>
      <c r="BX87" s="892"/>
      <c r="BY87" s="892"/>
      <c r="BZ87" s="892"/>
      <c r="CA87" s="892"/>
      <c r="CB87" s="892"/>
      <c r="CC87" s="892"/>
      <c r="CD87" s="892"/>
      <c r="CE87" s="892"/>
      <c r="CF87" s="892"/>
      <c r="CG87" s="897"/>
      <c r="CH87" s="894"/>
      <c r="CI87" s="895"/>
      <c r="CJ87" s="895"/>
      <c r="CK87" s="895"/>
      <c r="CL87" s="896"/>
      <c r="CM87" s="894"/>
      <c r="CN87" s="895"/>
      <c r="CO87" s="895"/>
      <c r="CP87" s="895"/>
      <c r="CQ87" s="896"/>
      <c r="CR87" s="894"/>
      <c r="CS87" s="895"/>
      <c r="CT87" s="895"/>
      <c r="CU87" s="895"/>
      <c r="CV87" s="896"/>
      <c r="CW87" s="894"/>
      <c r="CX87" s="895"/>
      <c r="CY87" s="895"/>
      <c r="CZ87" s="895"/>
      <c r="DA87" s="896"/>
      <c r="DB87" s="894"/>
      <c r="DC87" s="895"/>
      <c r="DD87" s="895"/>
      <c r="DE87" s="895"/>
      <c r="DF87" s="896"/>
      <c r="DG87" s="894"/>
      <c r="DH87" s="895"/>
      <c r="DI87" s="895"/>
      <c r="DJ87" s="895"/>
      <c r="DK87" s="896"/>
      <c r="DL87" s="894"/>
      <c r="DM87" s="895"/>
      <c r="DN87" s="895"/>
      <c r="DO87" s="895"/>
      <c r="DP87" s="896"/>
      <c r="DQ87" s="894"/>
      <c r="DR87" s="895"/>
      <c r="DS87" s="895"/>
      <c r="DT87" s="895"/>
      <c r="DU87" s="896"/>
      <c r="DV87" s="891"/>
      <c r="DW87" s="892"/>
      <c r="DX87" s="892"/>
      <c r="DY87" s="892"/>
      <c r="DZ87" s="893"/>
      <c r="EA87" s="226"/>
    </row>
    <row r="88" spans="1:131" ht="26.25" customHeight="1" thickBot="1" x14ac:dyDescent="0.2">
      <c r="A88" s="236" t="s">
        <v>393</v>
      </c>
      <c r="B88" s="825" t="s">
        <v>418</v>
      </c>
      <c r="C88" s="826"/>
      <c r="D88" s="826"/>
      <c r="E88" s="826"/>
      <c r="F88" s="826"/>
      <c r="G88" s="826"/>
      <c r="H88" s="826"/>
      <c r="I88" s="826"/>
      <c r="J88" s="826"/>
      <c r="K88" s="826"/>
      <c r="L88" s="826"/>
      <c r="M88" s="826"/>
      <c r="N88" s="826"/>
      <c r="O88" s="826"/>
      <c r="P88" s="827"/>
      <c r="Q88" s="876"/>
      <c r="R88" s="834"/>
      <c r="S88" s="834"/>
      <c r="T88" s="834"/>
      <c r="U88" s="834"/>
      <c r="V88" s="834"/>
      <c r="W88" s="834"/>
      <c r="X88" s="834"/>
      <c r="Y88" s="834"/>
      <c r="Z88" s="834"/>
      <c r="AA88" s="834"/>
      <c r="AB88" s="834"/>
      <c r="AC88" s="834"/>
      <c r="AD88" s="834"/>
      <c r="AE88" s="834"/>
      <c r="AF88" s="829">
        <f>IF(SUM(AF68:AJ87)=0,"-",SUM(AF68:AJ87))</f>
        <v>4</v>
      </c>
      <c r="AG88" s="829"/>
      <c r="AH88" s="829"/>
      <c r="AI88" s="829"/>
      <c r="AJ88" s="829"/>
      <c r="AK88" s="834"/>
      <c r="AL88" s="834"/>
      <c r="AM88" s="834"/>
      <c r="AN88" s="834"/>
      <c r="AO88" s="834"/>
      <c r="AP88" s="829" t="str">
        <f>IF(SUM(AP68:AT87)=0,"-",SUM(AP68:AT87))</f>
        <v>-</v>
      </c>
      <c r="AQ88" s="829"/>
      <c r="AR88" s="829"/>
      <c r="AS88" s="829"/>
      <c r="AT88" s="829"/>
      <c r="AU88" s="829" t="str">
        <f>IF(SUM(AU68:AY87)=0,"-",SUM(AU68:AY87))</f>
        <v>-</v>
      </c>
      <c r="AV88" s="829"/>
      <c r="AW88" s="829"/>
      <c r="AX88" s="829"/>
      <c r="AY88" s="829"/>
      <c r="AZ88" s="845"/>
      <c r="BA88" s="845"/>
      <c r="BB88" s="845"/>
      <c r="BC88" s="845"/>
      <c r="BD88" s="846"/>
      <c r="BE88" s="237"/>
      <c r="BF88" s="237"/>
      <c r="BG88" s="237"/>
      <c r="BH88" s="237"/>
      <c r="BI88" s="237"/>
      <c r="BJ88" s="237"/>
      <c r="BK88" s="237"/>
      <c r="BL88" s="237"/>
      <c r="BM88" s="237"/>
      <c r="BN88" s="237"/>
      <c r="BO88" s="237"/>
      <c r="BP88" s="237"/>
      <c r="BQ88" s="234">
        <v>82</v>
      </c>
      <c r="BR88" s="239"/>
      <c r="BS88" s="891"/>
      <c r="BT88" s="892"/>
      <c r="BU88" s="892"/>
      <c r="BV88" s="892"/>
      <c r="BW88" s="892"/>
      <c r="BX88" s="892"/>
      <c r="BY88" s="892"/>
      <c r="BZ88" s="892"/>
      <c r="CA88" s="892"/>
      <c r="CB88" s="892"/>
      <c r="CC88" s="892"/>
      <c r="CD88" s="892"/>
      <c r="CE88" s="892"/>
      <c r="CF88" s="892"/>
      <c r="CG88" s="897"/>
      <c r="CH88" s="894"/>
      <c r="CI88" s="895"/>
      <c r="CJ88" s="895"/>
      <c r="CK88" s="895"/>
      <c r="CL88" s="896"/>
      <c r="CM88" s="894"/>
      <c r="CN88" s="895"/>
      <c r="CO88" s="895"/>
      <c r="CP88" s="895"/>
      <c r="CQ88" s="896"/>
      <c r="CR88" s="894"/>
      <c r="CS88" s="895"/>
      <c r="CT88" s="895"/>
      <c r="CU88" s="895"/>
      <c r="CV88" s="896"/>
      <c r="CW88" s="894"/>
      <c r="CX88" s="895"/>
      <c r="CY88" s="895"/>
      <c r="CZ88" s="895"/>
      <c r="DA88" s="896"/>
      <c r="DB88" s="894"/>
      <c r="DC88" s="895"/>
      <c r="DD88" s="895"/>
      <c r="DE88" s="895"/>
      <c r="DF88" s="896"/>
      <c r="DG88" s="894"/>
      <c r="DH88" s="895"/>
      <c r="DI88" s="895"/>
      <c r="DJ88" s="895"/>
      <c r="DK88" s="896"/>
      <c r="DL88" s="894"/>
      <c r="DM88" s="895"/>
      <c r="DN88" s="895"/>
      <c r="DO88" s="895"/>
      <c r="DP88" s="896"/>
      <c r="DQ88" s="894"/>
      <c r="DR88" s="895"/>
      <c r="DS88" s="895"/>
      <c r="DT88" s="895"/>
      <c r="DU88" s="896"/>
      <c r="DV88" s="891"/>
      <c r="DW88" s="892"/>
      <c r="DX88" s="892"/>
      <c r="DY88" s="892"/>
      <c r="DZ88" s="893"/>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91"/>
      <c r="BT89" s="892"/>
      <c r="BU89" s="892"/>
      <c r="BV89" s="892"/>
      <c r="BW89" s="892"/>
      <c r="BX89" s="892"/>
      <c r="BY89" s="892"/>
      <c r="BZ89" s="892"/>
      <c r="CA89" s="892"/>
      <c r="CB89" s="892"/>
      <c r="CC89" s="892"/>
      <c r="CD89" s="892"/>
      <c r="CE89" s="892"/>
      <c r="CF89" s="892"/>
      <c r="CG89" s="897"/>
      <c r="CH89" s="894"/>
      <c r="CI89" s="895"/>
      <c r="CJ89" s="895"/>
      <c r="CK89" s="895"/>
      <c r="CL89" s="896"/>
      <c r="CM89" s="894"/>
      <c r="CN89" s="895"/>
      <c r="CO89" s="895"/>
      <c r="CP89" s="895"/>
      <c r="CQ89" s="896"/>
      <c r="CR89" s="894"/>
      <c r="CS89" s="895"/>
      <c r="CT89" s="895"/>
      <c r="CU89" s="895"/>
      <c r="CV89" s="896"/>
      <c r="CW89" s="894"/>
      <c r="CX89" s="895"/>
      <c r="CY89" s="895"/>
      <c r="CZ89" s="895"/>
      <c r="DA89" s="896"/>
      <c r="DB89" s="894"/>
      <c r="DC89" s="895"/>
      <c r="DD89" s="895"/>
      <c r="DE89" s="895"/>
      <c r="DF89" s="896"/>
      <c r="DG89" s="894"/>
      <c r="DH89" s="895"/>
      <c r="DI89" s="895"/>
      <c r="DJ89" s="895"/>
      <c r="DK89" s="896"/>
      <c r="DL89" s="894"/>
      <c r="DM89" s="895"/>
      <c r="DN89" s="895"/>
      <c r="DO89" s="895"/>
      <c r="DP89" s="896"/>
      <c r="DQ89" s="894"/>
      <c r="DR89" s="895"/>
      <c r="DS89" s="895"/>
      <c r="DT89" s="895"/>
      <c r="DU89" s="896"/>
      <c r="DV89" s="891"/>
      <c r="DW89" s="892"/>
      <c r="DX89" s="892"/>
      <c r="DY89" s="892"/>
      <c r="DZ89" s="893"/>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91"/>
      <c r="BT90" s="892"/>
      <c r="BU90" s="892"/>
      <c r="BV90" s="892"/>
      <c r="BW90" s="892"/>
      <c r="BX90" s="892"/>
      <c r="BY90" s="892"/>
      <c r="BZ90" s="892"/>
      <c r="CA90" s="892"/>
      <c r="CB90" s="892"/>
      <c r="CC90" s="892"/>
      <c r="CD90" s="892"/>
      <c r="CE90" s="892"/>
      <c r="CF90" s="892"/>
      <c r="CG90" s="897"/>
      <c r="CH90" s="894"/>
      <c r="CI90" s="895"/>
      <c r="CJ90" s="895"/>
      <c r="CK90" s="895"/>
      <c r="CL90" s="896"/>
      <c r="CM90" s="894"/>
      <c r="CN90" s="895"/>
      <c r="CO90" s="895"/>
      <c r="CP90" s="895"/>
      <c r="CQ90" s="896"/>
      <c r="CR90" s="894"/>
      <c r="CS90" s="895"/>
      <c r="CT90" s="895"/>
      <c r="CU90" s="895"/>
      <c r="CV90" s="896"/>
      <c r="CW90" s="894"/>
      <c r="CX90" s="895"/>
      <c r="CY90" s="895"/>
      <c r="CZ90" s="895"/>
      <c r="DA90" s="896"/>
      <c r="DB90" s="894"/>
      <c r="DC90" s="895"/>
      <c r="DD90" s="895"/>
      <c r="DE90" s="895"/>
      <c r="DF90" s="896"/>
      <c r="DG90" s="894"/>
      <c r="DH90" s="895"/>
      <c r="DI90" s="895"/>
      <c r="DJ90" s="895"/>
      <c r="DK90" s="896"/>
      <c r="DL90" s="894"/>
      <c r="DM90" s="895"/>
      <c r="DN90" s="895"/>
      <c r="DO90" s="895"/>
      <c r="DP90" s="896"/>
      <c r="DQ90" s="894"/>
      <c r="DR90" s="895"/>
      <c r="DS90" s="895"/>
      <c r="DT90" s="895"/>
      <c r="DU90" s="896"/>
      <c r="DV90" s="891"/>
      <c r="DW90" s="892"/>
      <c r="DX90" s="892"/>
      <c r="DY90" s="892"/>
      <c r="DZ90" s="893"/>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91"/>
      <c r="BT91" s="892"/>
      <c r="BU91" s="892"/>
      <c r="BV91" s="892"/>
      <c r="BW91" s="892"/>
      <c r="BX91" s="892"/>
      <c r="BY91" s="892"/>
      <c r="BZ91" s="892"/>
      <c r="CA91" s="892"/>
      <c r="CB91" s="892"/>
      <c r="CC91" s="892"/>
      <c r="CD91" s="892"/>
      <c r="CE91" s="892"/>
      <c r="CF91" s="892"/>
      <c r="CG91" s="897"/>
      <c r="CH91" s="894"/>
      <c r="CI91" s="895"/>
      <c r="CJ91" s="895"/>
      <c r="CK91" s="895"/>
      <c r="CL91" s="896"/>
      <c r="CM91" s="894"/>
      <c r="CN91" s="895"/>
      <c r="CO91" s="895"/>
      <c r="CP91" s="895"/>
      <c r="CQ91" s="896"/>
      <c r="CR91" s="894"/>
      <c r="CS91" s="895"/>
      <c r="CT91" s="895"/>
      <c r="CU91" s="895"/>
      <c r="CV91" s="896"/>
      <c r="CW91" s="894"/>
      <c r="CX91" s="895"/>
      <c r="CY91" s="895"/>
      <c r="CZ91" s="895"/>
      <c r="DA91" s="896"/>
      <c r="DB91" s="894"/>
      <c r="DC91" s="895"/>
      <c r="DD91" s="895"/>
      <c r="DE91" s="895"/>
      <c r="DF91" s="896"/>
      <c r="DG91" s="894"/>
      <c r="DH91" s="895"/>
      <c r="DI91" s="895"/>
      <c r="DJ91" s="895"/>
      <c r="DK91" s="896"/>
      <c r="DL91" s="894"/>
      <c r="DM91" s="895"/>
      <c r="DN91" s="895"/>
      <c r="DO91" s="895"/>
      <c r="DP91" s="896"/>
      <c r="DQ91" s="894"/>
      <c r="DR91" s="895"/>
      <c r="DS91" s="895"/>
      <c r="DT91" s="895"/>
      <c r="DU91" s="896"/>
      <c r="DV91" s="891"/>
      <c r="DW91" s="892"/>
      <c r="DX91" s="892"/>
      <c r="DY91" s="892"/>
      <c r="DZ91" s="893"/>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91"/>
      <c r="BT92" s="892"/>
      <c r="BU92" s="892"/>
      <c r="BV92" s="892"/>
      <c r="BW92" s="892"/>
      <c r="BX92" s="892"/>
      <c r="BY92" s="892"/>
      <c r="BZ92" s="892"/>
      <c r="CA92" s="892"/>
      <c r="CB92" s="892"/>
      <c r="CC92" s="892"/>
      <c r="CD92" s="892"/>
      <c r="CE92" s="892"/>
      <c r="CF92" s="892"/>
      <c r="CG92" s="897"/>
      <c r="CH92" s="894"/>
      <c r="CI92" s="895"/>
      <c r="CJ92" s="895"/>
      <c r="CK92" s="895"/>
      <c r="CL92" s="896"/>
      <c r="CM92" s="894"/>
      <c r="CN92" s="895"/>
      <c r="CO92" s="895"/>
      <c r="CP92" s="895"/>
      <c r="CQ92" s="896"/>
      <c r="CR92" s="894"/>
      <c r="CS92" s="895"/>
      <c r="CT92" s="895"/>
      <c r="CU92" s="895"/>
      <c r="CV92" s="896"/>
      <c r="CW92" s="894"/>
      <c r="CX92" s="895"/>
      <c r="CY92" s="895"/>
      <c r="CZ92" s="895"/>
      <c r="DA92" s="896"/>
      <c r="DB92" s="894"/>
      <c r="DC92" s="895"/>
      <c r="DD92" s="895"/>
      <c r="DE92" s="895"/>
      <c r="DF92" s="896"/>
      <c r="DG92" s="894"/>
      <c r="DH92" s="895"/>
      <c r="DI92" s="895"/>
      <c r="DJ92" s="895"/>
      <c r="DK92" s="896"/>
      <c r="DL92" s="894"/>
      <c r="DM92" s="895"/>
      <c r="DN92" s="895"/>
      <c r="DO92" s="895"/>
      <c r="DP92" s="896"/>
      <c r="DQ92" s="894"/>
      <c r="DR92" s="895"/>
      <c r="DS92" s="895"/>
      <c r="DT92" s="895"/>
      <c r="DU92" s="896"/>
      <c r="DV92" s="891"/>
      <c r="DW92" s="892"/>
      <c r="DX92" s="892"/>
      <c r="DY92" s="892"/>
      <c r="DZ92" s="893"/>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91"/>
      <c r="BT93" s="892"/>
      <c r="BU93" s="892"/>
      <c r="BV93" s="892"/>
      <c r="BW93" s="892"/>
      <c r="BX93" s="892"/>
      <c r="BY93" s="892"/>
      <c r="BZ93" s="892"/>
      <c r="CA93" s="892"/>
      <c r="CB93" s="892"/>
      <c r="CC93" s="892"/>
      <c r="CD93" s="892"/>
      <c r="CE93" s="892"/>
      <c r="CF93" s="892"/>
      <c r="CG93" s="897"/>
      <c r="CH93" s="894"/>
      <c r="CI93" s="895"/>
      <c r="CJ93" s="895"/>
      <c r="CK93" s="895"/>
      <c r="CL93" s="896"/>
      <c r="CM93" s="894"/>
      <c r="CN93" s="895"/>
      <c r="CO93" s="895"/>
      <c r="CP93" s="895"/>
      <c r="CQ93" s="896"/>
      <c r="CR93" s="894"/>
      <c r="CS93" s="895"/>
      <c r="CT93" s="895"/>
      <c r="CU93" s="895"/>
      <c r="CV93" s="896"/>
      <c r="CW93" s="894"/>
      <c r="CX93" s="895"/>
      <c r="CY93" s="895"/>
      <c r="CZ93" s="895"/>
      <c r="DA93" s="896"/>
      <c r="DB93" s="894"/>
      <c r="DC93" s="895"/>
      <c r="DD93" s="895"/>
      <c r="DE93" s="895"/>
      <c r="DF93" s="896"/>
      <c r="DG93" s="894"/>
      <c r="DH93" s="895"/>
      <c r="DI93" s="895"/>
      <c r="DJ93" s="895"/>
      <c r="DK93" s="896"/>
      <c r="DL93" s="894"/>
      <c r="DM93" s="895"/>
      <c r="DN93" s="895"/>
      <c r="DO93" s="895"/>
      <c r="DP93" s="896"/>
      <c r="DQ93" s="894"/>
      <c r="DR93" s="895"/>
      <c r="DS93" s="895"/>
      <c r="DT93" s="895"/>
      <c r="DU93" s="896"/>
      <c r="DV93" s="891"/>
      <c r="DW93" s="892"/>
      <c r="DX93" s="892"/>
      <c r="DY93" s="892"/>
      <c r="DZ93" s="893"/>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91"/>
      <c r="BT94" s="892"/>
      <c r="BU94" s="892"/>
      <c r="BV94" s="892"/>
      <c r="BW94" s="892"/>
      <c r="BX94" s="892"/>
      <c r="BY94" s="892"/>
      <c r="BZ94" s="892"/>
      <c r="CA94" s="892"/>
      <c r="CB94" s="892"/>
      <c r="CC94" s="892"/>
      <c r="CD94" s="892"/>
      <c r="CE94" s="892"/>
      <c r="CF94" s="892"/>
      <c r="CG94" s="897"/>
      <c r="CH94" s="894"/>
      <c r="CI94" s="895"/>
      <c r="CJ94" s="895"/>
      <c r="CK94" s="895"/>
      <c r="CL94" s="896"/>
      <c r="CM94" s="894"/>
      <c r="CN94" s="895"/>
      <c r="CO94" s="895"/>
      <c r="CP94" s="895"/>
      <c r="CQ94" s="896"/>
      <c r="CR94" s="894"/>
      <c r="CS94" s="895"/>
      <c r="CT94" s="895"/>
      <c r="CU94" s="895"/>
      <c r="CV94" s="896"/>
      <c r="CW94" s="894"/>
      <c r="CX94" s="895"/>
      <c r="CY94" s="895"/>
      <c r="CZ94" s="895"/>
      <c r="DA94" s="896"/>
      <c r="DB94" s="894"/>
      <c r="DC94" s="895"/>
      <c r="DD94" s="895"/>
      <c r="DE94" s="895"/>
      <c r="DF94" s="896"/>
      <c r="DG94" s="894"/>
      <c r="DH94" s="895"/>
      <c r="DI94" s="895"/>
      <c r="DJ94" s="895"/>
      <c r="DK94" s="896"/>
      <c r="DL94" s="894"/>
      <c r="DM94" s="895"/>
      <c r="DN94" s="895"/>
      <c r="DO94" s="895"/>
      <c r="DP94" s="896"/>
      <c r="DQ94" s="894"/>
      <c r="DR94" s="895"/>
      <c r="DS94" s="895"/>
      <c r="DT94" s="895"/>
      <c r="DU94" s="896"/>
      <c r="DV94" s="891"/>
      <c r="DW94" s="892"/>
      <c r="DX94" s="892"/>
      <c r="DY94" s="892"/>
      <c r="DZ94" s="893"/>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91"/>
      <c r="BT95" s="892"/>
      <c r="BU95" s="892"/>
      <c r="BV95" s="892"/>
      <c r="BW95" s="892"/>
      <c r="BX95" s="892"/>
      <c r="BY95" s="892"/>
      <c r="BZ95" s="892"/>
      <c r="CA95" s="892"/>
      <c r="CB95" s="892"/>
      <c r="CC95" s="892"/>
      <c r="CD95" s="892"/>
      <c r="CE95" s="892"/>
      <c r="CF95" s="892"/>
      <c r="CG95" s="897"/>
      <c r="CH95" s="894"/>
      <c r="CI95" s="895"/>
      <c r="CJ95" s="895"/>
      <c r="CK95" s="895"/>
      <c r="CL95" s="896"/>
      <c r="CM95" s="894"/>
      <c r="CN95" s="895"/>
      <c r="CO95" s="895"/>
      <c r="CP95" s="895"/>
      <c r="CQ95" s="896"/>
      <c r="CR95" s="894"/>
      <c r="CS95" s="895"/>
      <c r="CT95" s="895"/>
      <c r="CU95" s="895"/>
      <c r="CV95" s="896"/>
      <c r="CW95" s="894"/>
      <c r="CX95" s="895"/>
      <c r="CY95" s="895"/>
      <c r="CZ95" s="895"/>
      <c r="DA95" s="896"/>
      <c r="DB95" s="894"/>
      <c r="DC95" s="895"/>
      <c r="DD95" s="895"/>
      <c r="DE95" s="895"/>
      <c r="DF95" s="896"/>
      <c r="DG95" s="894"/>
      <c r="DH95" s="895"/>
      <c r="DI95" s="895"/>
      <c r="DJ95" s="895"/>
      <c r="DK95" s="896"/>
      <c r="DL95" s="894"/>
      <c r="DM95" s="895"/>
      <c r="DN95" s="895"/>
      <c r="DO95" s="895"/>
      <c r="DP95" s="896"/>
      <c r="DQ95" s="894"/>
      <c r="DR95" s="895"/>
      <c r="DS95" s="895"/>
      <c r="DT95" s="895"/>
      <c r="DU95" s="896"/>
      <c r="DV95" s="891"/>
      <c r="DW95" s="892"/>
      <c r="DX95" s="892"/>
      <c r="DY95" s="892"/>
      <c r="DZ95" s="893"/>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91"/>
      <c r="BT96" s="892"/>
      <c r="BU96" s="892"/>
      <c r="BV96" s="892"/>
      <c r="BW96" s="892"/>
      <c r="BX96" s="892"/>
      <c r="BY96" s="892"/>
      <c r="BZ96" s="892"/>
      <c r="CA96" s="892"/>
      <c r="CB96" s="892"/>
      <c r="CC96" s="892"/>
      <c r="CD96" s="892"/>
      <c r="CE96" s="892"/>
      <c r="CF96" s="892"/>
      <c r="CG96" s="897"/>
      <c r="CH96" s="894"/>
      <c r="CI96" s="895"/>
      <c r="CJ96" s="895"/>
      <c r="CK96" s="895"/>
      <c r="CL96" s="896"/>
      <c r="CM96" s="894"/>
      <c r="CN96" s="895"/>
      <c r="CO96" s="895"/>
      <c r="CP96" s="895"/>
      <c r="CQ96" s="896"/>
      <c r="CR96" s="894"/>
      <c r="CS96" s="895"/>
      <c r="CT96" s="895"/>
      <c r="CU96" s="895"/>
      <c r="CV96" s="896"/>
      <c r="CW96" s="894"/>
      <c r="CX96" s="895"/>
      <c r="CY96" s="895"/>
      <c r="CZ96" s="895"/>
      <c r="DA96" s="896"/>
      <c r="DB96" s="894"/>
      <c r="DC96" s="895"/>
      <c r="DD96" s="895"/>
      <c r="DE96" s="895"/>
      <c r="DF96" s="896"/>
      <c r="DG96" s="894"/>
      <c r="DH96" s="895"/>
      <c r="DI96" s="895"/>
      <c r="DJ96" s="895"/>
      <c r="DK96" s="896"/>
      <c r="DL96" s="894"/>
      <c r="DM96" s="895"/>
      <c r="DN96" s="895"/>
      <c r="DO96" s="895"/>
      <c r="DP96" s="896"/>
      <c r="DQ96" s="894"/>
      <c r="DR96" s="895"/>
      <c r="DS96" s="895"/>
      <c r="DT96" s="895"/>
      <c r="DU96" s="896"/>
      <c r="DV96" s="891"/>
      <c r="DW96" s="892"/>
      <c r="DX96" s="892"/>
      <c r="DY96" s="892"/>
      <c r="DZ96" s="893"/>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91"/>
      <c r="BT97" s="892"/>
      <c r="BU97" s="892"/>
      <c r="BV97" s="892"/>
      <c r="BW97" s="892"/>
      <c r="BX97" s="892"/>
      <c r="BY97" s="892"/>
      <c r="BZ97" s="892"/>
      <c r="CA97" s="892"/>
      <c r="CB97" s="892"/>
      <c r="CC97" s="892"/>
      <c r="CD97" s="892"/>
      <c r="CE97" s="892"/>
      <c r="CF97" s="892"/>
      <c r="CG97" s="897"/>
      <c r="CH97" s="894"/>
      <c r="CI97" s="895"/>
      <c r="CJ97" s="895"/>
      <c r="CK97" s="895"/>
      <c r="CL97" s="896"/>
      <c r="CM97" s="894"/>
      <c r="CN97" s="895"/>
      <c r="CO97" s="895"/>
      <c r="CP97" s="895"/>
      <c r="CQ97" s="896"/>
      <c r="CR97" s="894"/>
      <c r="CS97" s="895"/>
      <c r="CT97" s="895"/>
      <c r="CU97" s="895"/>
      <c r="CV97" s="896"/>
      <c r="CW97" s="894"/>
      <c r="CX97" s="895"/>
      <c r="CY97" s="895"/>
      <c r="CZ97" s="895"/>
      <c r="DA97" s="896"/>
      <c r="DB97" s="894"/>
      <c r="DC97" s="895"/>
      <c r="DD97" s="895"/>
      <c r="DE97" s="895"/>
      <c r="DF97" s="896"/>
      <c r="DG97" s="894"/>
      <c r="DH97" s="895"/>
      <c r="DI97" s="895"/>
      <c r="DJ97" s="895"/>
      <c r="DK97" s="896"/>
      <c r="DL97" s="894"/>
      <c r="DM97" s="895"/>
      <c r="DN97" s="895"/>
      <c r="DO97" s="895"/>
      <c r="DP97" s="896"/>
      <c r="DQ97" s="894"/>
      <c r="DR97" s="895"/>
      <c r="DS97" s="895"/>
      <c r="DT97" s="895"/>
      <c r="DU97" s="896"/>
      <c r="DV97" s="891"/>
      <c r="DW97" s="892"/>
      <c r="DX97" s="892"/>
      <c r="DY97" s="892"/>
      <c r="DZ97" s="893"/>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91"/>
      <c r="BT98" s="892"/>
      <c r="BU98" s="892"/>
      <c r="BV98" s="892"/>
      <c r="BW98" s="892"/>
      <c r="BX98" s="892"/>
      <c r="BY98" s="892"/>
      <c r="BZ98" s="892"/>
      <c r="CA98" s="892"/>
      <c r="CB98" s="892"/>
      <c r="CC98" s="892"/>
      <c r="CD98" s="892"/>
      <c r="CE98" s="892"/>
      <c r="CF98" s="892"/>
      <c r="CG98" s="897"/>
      <c r="CH98" s="894"/>
      <c r="CI98" s="895"/>
      <c r="CJ98" s="895"/>
      <c r="CK98" s="895"/>
      <c r="CL98" s="896"/>
      <c r="CM98" s="894"/>
      <c r="CN98" s="895"/>
      <c r="CO98" s="895"/>
      <c r="CP98" s="895"/>
      <c r="CQ98" s="896"/>
      <c r="CR98" s="894"/>
      <c r="CS98" s="895"/>
      <c r="CT98" s="895"/>
      <c r="CU98" s="895"/>
      <c r="CV98" s="896"/>
      <c r="CW98" s="894"/>
      <c r="CX98" s="895"/>
      <c r="CY98" s="895"/>
      <c r="CZ98" s="895"/>
      <c r="DA98" s="896"/>
      <c r="DB98" s="894"/>
      <c r="DC98" s="895"/>
      <c r="DD98" s="895"/>
      <c r="DE98" s="895"/>
      <c r="DF98" s="896"/>
      <c r="DG98" s="894"/>
      <c r="DH98" s="895"/>
      <c r="DI98" s="895"/>
      <c r="DJ98" s="895"/>
      <c r="DK98" s="896"/>
      <c r="DL98" s="894"/>
      <c r="DM98" s="895"/>
      <c r="DN98" s="895"/>
      <c r="DO98" s="895"/>
      <c r="DP98" s="896"/>
      <c r="DQ98" s="894"/>
      <c r="DR98" s="895"/>
      <c r="DS98" s="895"/>
      <c r="DT98" s="895"/>
      <c r="DU98" s="896"/>
      <c r="DV98" s="891"/>
      <c r="DW98" s="892"/>
      <c r="DX98" s="892"/>
      <c r="DY98" s="892"/>
      <c r="DZ98" s="893"/>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91"/>
      <c r="BT99" s="892"/>
      <c r="BU99" s="892"/>
      <c r="BV99" s="892"/>
      <c r="BW99" s="892"/>
      <c r="BX99" s="892"/>
      <c r="BY99" s="892"/>
      <c r="BZ99" s="892"/>
      <c r="CA99" s="892"/>
      <c r="CB99" s="892"/>
      <c r="CC99" s="892"/>
      <c r="CD99" s="892"/>
      <c r="CE99" s="892"/>
      <c r="CF99" s="892"/>
      <c r="CG99" s="897"/>
      <c r="CH99" s="894"/>
      <c r="CI99" s="895"/>
      <c r="CJ99" s="895"/>
      <c r="CK99" s="895"/>
      <c r="CL99" s="896"/>
      <c r="CM99" s="894"/>
      <c r="CN99" s="895"/>
      <c r="CO99" s="895"/>
      <c r="CP99" s="895"/>
      <c r="CQ99" s="896"/>
      <c r="CR99" s="894"/>
      <c r="CS99" s="895"/>
      <c r="CT99" s="895"/>
      <c r="CU99" s="895"/>
      <c r="CV99" s="896"/>
      <c r="CW99" s="894"/>
      <c r="CX99" s="895"/>
      <c r="CY99" s="895"/>
      <c r="CZ99" s="895"/>
      <c r="DA99" s="896"/>
      <c r="DB99" s="894"/>
      <c r="DC99" s="895"/>
      <c r="DD99" s="895"/>
      <c r="DE99" s="895"/>
      <c r="DF99" s="896"/>
      <c r="DG99" s="894"/>
      <c r="DH99" s="895"/>
      <c r="DI99" s="895"/>
      <c r="DJ99" s="895"/>
      <c r="DK99" s="896"/>
      <c r="DL99" s="894"/>
      <c r="DM99" s="895"/>
      <c r="DN99" s="895"/>
      <c r="DO99" s="895"/>
      <c r="DP99" s="896"/>
      <c r="DQ99" s="894"/>
      <c r="DR99" s="895"/>
      <c r="DS99" s="895"/>
      <c r="DT99" s="895"/>
      <c r="DU99" s="896"/>
      <c r="DV99" s="891"/>
      <c r="DW99" s="892"/>
      <c r="DX99" s="892"/>
      <c r="DY99" s="892"/>
      <c r="DZ99" s="893"/>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91"/>
      <c r="BT100" s="892"/>
      <c r="BU100" s="892"/>
      <c r="BV100" s="892"/>
      <c r="BW100" s="892"/>
      <c r="BX100" s="892"/>
      <c r="BY100" s="892"/>
      <c r="BZ100" s="892"/>
      <c r="CA100" s="892"/>
      <c r="CB100" s="892"/>
      <c r="CC100" s="892"/>
      <c r="CD100" s="892"/>
      <c r="CE100" s="892"/>
      <c r="CF100" s="892"/>
      <c r="CG100" s="897"/>
      <c r="CH100" s="894"/>
      <c r="CI100" s="895"/>
      <c r="CJ100" s="895"/>
      <c r="CK100" s="895"/>
      <c r="CL100" s="896"/>
      <c r="CM100" s="894"/>
      <c r="CN100" s="895"/>
      <c r="CO100" s="895"/>
      <c r="CP100" s="895"/>
      <c r="CQ100" s="896"/>
      <c r="CR100" s="894"/>
      <c r="CS100" s="895"/>
      <c r="CT100" s="895"/>
      <c r="CU100" s="895"/>
      <c r="CV100" s="896"/>
      <c r="CW100" s="894"/>
      <c r="CX100" s="895"/>
      <c r="CY100" s="895"/>
      <c r="CZ100" s="895"/>
      <c r="DA100" s="896"/>
      <c r="DB100" s="894"/>
      <c r="DC100" s="895"/>
      <c r="DD100" s="895"/>
      <c r="DE100" s="895"/>
      <c r="DF100" s="896"/>
      <c r="DG100" s="894"/>
      <c r="DH100" s="895"/>
      <c r="DI100" s="895"/>
      <c r="DJ100" s="895"/>
      <c r="DK100" s="896"/>
      <c r="DL100" s="894"/>
      <c r="DM100" s="895"/>
      <c r="DN100" s="895"/>
      <c r="DO100" s="895"/>
      <c r="DP100" s="896"/>
      <c r="DQ100" s="894"/>
      <c r="DR100" s="895"/>
      <c r="DS100" s="895"/>
      <c r="DT100" s="895"/>
      <c r="DU100" s="896"/>
      <c r="DV100" s="891"/>
      <c r="DW100" s="892"/>
      <c r="DX100" s="892"/>
      <c r="DY100" s="892"/>
      <c r="DZ100" s="893"/>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91"/>
      <c r="BT101" s="892"/>
      <c r="BU101" s="892"/>
      <c r="BV101" s="892"/>
      <c r="BW101" s="892"/>
      <c r="BX101" s="892"/>
      <c r="BY101" s="892"/>
      <c r="BZ101" s="892"/>
      <c r="CA101" s="892"/>
      <c r="CB101" s="892"/>
      <c r="CC101" s="892"/>
      <c r="CD101" s="892"/>
      <c r="CE101" s="892"/>
      <c r="CF101" s="892"/>
      <c r="CG101" s="897"/>
      <c r="CH101" s="894"/>
      <c r="CI101" s="895"/>
      <c r="CJ101" s="895"/>
      <c r="CK101" s="895"/>
      <c r="CL101" s="896"/>
      <c r="CM101" s="894"/>
      <c r="CN101" s="895"/>
      <c r="CO101" s="895"/>
      <c r="CP101" s="895"/>
      <c r="CQ101" s="896"/>
      <c r="CR101" s="894"/>
      <c r="CS101" s="895"/>
      <c r="CT101" s="895"/>
      <c r="CU101" s="895"/>
      <c r="CV101" s="896"/>
      <c r="CW101" s="894"/>
      <c r="CX101" s="895"/>
      <c r="CY101" s="895"/>
      <c r="CZ101" s="895"/>
      <c r="DA101" s="896"/>
      <c r="DB101" s="894"/>
      <c r="DC101" s="895"/>
      <c r="DD101" s="895"/>
      <c r="DE101" s="895"/>
      <c r="DF101" s="896"/>
      <c r="DG101" s="894"/>
      <c r="DH101" s="895"/>
      <c r="DI101" s="895"/>
      <c r="DJ101" s="895"/>
      <c r="DK101" s="896"/>
      <c r="DL101" s="894"/>
      <c r="DM101" s="895"/>
      <c r="DN101" s="895"/>
      <c r="DO101" s="895"/>
      <c r="DP101" s="896"/>
      <c r="DQ101" s="894"/>
      <c r="DR101" s="895"/>
      <c r="DS101" s="895"/>
      <c r="DT101" s="895"/>
      <c r="DU101" s="896"/>
      <c r="DV101" s="891"/>
      <c r="DW101" s="892"/>
      <c r="DX101" s="892"/>
      <c r="DY101" s="892"/>
      <c r="DZ101" s="893"/>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825" t="s">
        <v>419</v>
      </c>
      <c r="BS102" s="826"/>
      <c r="BT102" s="826"/>
      <c r="BU102" s="826"/>
      <c r="BV102" s="826"/>
      <c r="BW102" s="826"/>
      <c r="BX102" s="826"/>
      <c r="BY102" s="826"/>
      <c r="BZ102" s="826"/>
      <c r="CA102" s="826"/>
      <c r="CB102" s="826"/>
      <c r="CC102" s="826"/>
      <c r="CD102" s="826"/>
      <c r="CE102" s="826"/>
      <c r="CF102" s="826"/>
      <c r="CG102" s="827"/>
      <c r="CH102" s="919"/>
      <c r="CI102" s="920"/>
      <c r="CJ102" s="920"/>
      <c r="CK102" s="920"/>
      <c r="CL102" s="921"/>
      <c r="CM102" s="919"/>
      <c r="CN102" s="920"/>
      <c r="CO102" s="920"/>
      <c r="CP102" s="920"/>
      <c r="CQ102" s="921"/>
      <c r="CR102" s="829">
        <f>IF(SUM(CR7:CV101)=0,"-",SUM(CR7:CV101))</f>
        <v>93</v>
      </c>
      <c r="CS102" s="829"/>
      <c r="CT102" s="829"/>
      <c r="CU102" s="829"/>
      <c r="CV102" s="829"/>
      <c r="CW102" s="922" t="str">
        <f t="shared" ref="CW102" si="4">IF(SUM(CW7:DA101)=0,"-",SUM(CW7:DA101))</f>
        <v>-</v>
      </c>
      <c r="CX102" s="879"/>
      <c r="CY102" s="879"/>
      <c r="CZ102" s="879"/>
      <c r="DA102" s="923"/>
      <c r="DB102" s="922">
        <f t="shared" ref="DB102" si="5">IF(SUM(DB7:DF101)=0,"-",SUM(DB7:DF101))</f>
        <v>45</v>
      </c>
      <c r="DC102" s="879"/>
      <c r="DD102" s="879"/>
      <c r="DE102" s="879"/>
      <c r="DF102" s="923"/>
      <c r="DG102" s="922" t="str">
        <f t="shared" ref="DG102" si="6">IF(SUM(DG7:DK101)=0,"-",SUM(DG7:DK101))</f>
        <v>-</v>
      </c>
      <c r="DH102" s="879"/>
      <c r="DI102" s="879"/>
      <c r="DJ102" s="879"/>
      <c r="DK102" s="923"/>
      <c r="DL102" s="922" t="str">
        <f t="shared" ref="DL102" si="7">IF(SUM(DL7:DP101)=0,"-",SUM(DL7:DP101))</f>
        <v>-</v>
      </c>
      <c r="DM102" s="879"/>
      <c r="DN102" s="879"/>
      <c r="DO102" s="879"/>
      <c r="DP102" s="923"/>
      <c r="DQ102" s="922" t="str">
        <f t="shared" ref="DQ102" si="8">IF(SUM(DQ7:DU101)=0,"-",SUM(DQ7:DU101))</f>
        <v>-</v>
      </c>
      <c r="DR102" s="879"/>
      <c r="DS102" s="879"/>
      <c r="DT102" s="879"/>
      <c r="DU102" s="923"/>
      <c r="DV102" s="946"/>
      <c r="DW102" s="947"/>
      <c r="DX102" s="947"/>
      <c r="DY102" s="947"/>
      <c r="DZ102" s="94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9" t="s">
        <v>420</v>
      </c>
      <c r="BR103" s="949"/>
      <c r="BS103" s="949"/>
      <c r="BT103" s="949"/>
      <c r="BU103" s="949"/>
      <c r="BV103" s="949"/>
      <c r="BW103" s="949"/>
      <c r="BX103" s="949"/>
      <c r="BY103" s="949"/>
      <c r="BZ103" s="949"/>
      <c r="CA103" s="949"/>
      <c r="CB103" s="949"/>
      <c r="CC103" s="949"/>
      <c r="CD103" s="949"/>
      <c r="CE103" s="949"/>
      <c r="CF103" s="949"/>
      <c r="CG103" s="949"/>
      <c r="CH103" s="949"/>
      <c r="CI103" s="949"/>
      <c r="CJ103" s="949"/>
      <c r="CK103" s="949"/>
      <c r="CL103" s="949"/>
      <c r="CM103" s="949"/>
      <c r="CN103" s="949"/>
      <c r="CO103" s="949"/>
      <c r="CP103" s="949"/>
      <c r="CQ103" s="949"/>
      <c r="CR103" s="949"/>
      <c r="CS103" s="949"/>
      <c r="CT103" s="949"/>
      <c r="CU103" s="949"/>
      <c r="CV103" s="949"/>
      <c r="CW103" s="949"/>
      <c r="CX103" s="949"/>
      <c r="CY103" s="949"/>
      <c r="CZ103" s="949"/>
      <c r="DA103" s="949"/>
      <c r="DB103" s="949"/>
      <c r="DC103" s="949"/>
      <c r="DD103" s="949"/>
      <c r="DE103" s="949"/>
      <c r="DF103" s="949"/>
      <c r="DG103" s="949"/>
      <c r="DH103" s="949"/>
      <c r="DI103" s="949"/>
      <c r="DJ103" s="949"/>
      <c r="DK103" s="949"/>
      <c r="DL103" s="949"/>
      <c r="DM103" s="949"/>
      <c r="DN103" s="949"/>
      <c r="DO103" s="949"/>
      <c r="DP103" s="949"/>
      <c r="DQ103" s="949"/>
      <c r="DR103" s="949"/>
      <c r="DS103" s="949"/>
      <c r="DT103" s="949"/>
      <c r="DU103" s="949"/>
      <c r="DV103" s="949"/>
      <c r="DW103" s="949"/>
      <c r="DX103" s="949"/>
      <c r="DY103" s="949"/>
      <c r="DZ103" s="94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50" t="s">
        <v>421</v>
      </c>
      <c r="BR104" s="950"/>
      <c r="BS104" s="950"/>
      <c r="BT104" s="950"/>
      <c r="BU104" s="950"/>
      <c r="BV104" s="950"/>
      <c r="BW104" s="950"/>
      <c r="BX104" s="950"/>
      <c r="BY104" s="950"/>
      <c r="BZ104" s="950"/>
      <c r="CA104" s="950"/>
      <c r="CB104" s="950"/>
      <c r="CC104" s="950"/>
      <c r="CD104" s="950"/>
      <c r="CE104" s="950"/>
      <c r="CF104" s="950"/>
      <c r="CG104" s="950"/>
      <c r="CH104" s="950"/>
      <c r="CI104" s="950"/>
      <c r="CJ104" s="950"/>
      <c r="CK104" s="950"/>
      <c r="CL104" s="950"/>
      <c r="CM104" s="950"/>
      <c r="CN104" s="950"/>
      <c r="CO104" s="950"/>
      <c r="CP104" s="950"/>
      <c r="CQ104" s="950"/>
      <c r="CR104" s="950"/>
      <c r="CS104" s="950"/>
      <c r="CT104" s="950"/>
      <c r="CU104" s="950"/>
      <c r="CV104" s="950"/>
      <c r="CW104" s="950"/>
      <c r="CX104" s="950"/>
      <c r="CY104" s="950"/>
      <c r="CZ104" s="950"/>
      <c r="DA104" s="950"/>
      <c r="DB104" s="950"/>
      <c r="DC104" s="950"/>
      <c r="DD104" s="950"/>
      <c r="DE104" s="950"/>
      <c r="DF104" s="950"/>
      <c r="DG104" s="950"/>
      <c r="DH104" s="950"/>
      <c r="DI104" s="950"/>
      <c r="DJ104" s="950"/>
      <c r="DK104" s="950"/>
      <c r="DL104" s="950"/>
      <c r="DM104" s="950"/>
      <c r="DN104" s="950"/>
      <c r="DO104" s="950"/>
      <c r="DP104" s="950"/>
      <c r="DQ104" s="950"/>
      <c r="DR104" s="950"/>
      <c r="DS104" s="950"/>
      <c r="DT104" s="950"/>
      <c r="DU104" s="950"/>
      <c r="DV104" s="950"/>
      <c r="DW104" s="950"/>
      <c r="DX104" s="950"/>
      <c r="DY104" s="950"/>
      <c r="DZ104" s="95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51" t="s">
        <v>424</v>
      </c>
      <c r="B108" s="952"/>
      <c r="C108" s="952"/>
      <c r="D108" s="952"/>
      <c r="E108" s="952"/>
      <c r="F108" s="952"/>
      <c r="G108" s="952"/>
      <c r="H108" s="952"/>
      <c r="I108" s="952"/>
      <c r="J108" s="952"/>
      <c r="K108" s="952"/>
      <c r="L108" s="952"/>
      <c r="M108" s="952"/>
      <c r="N108" s="952"/>
      <c r="O108" s="952"/>
      <c r="P108" s="952"/>
      <c r="Q108" s="952"/>
      <c r="R108" s="952"/>
      <c r="S108" s="952"/>
      <c r="T108" s="952"/>
      <c r="U108" s="952"/>
      <c r="V108" s="952"/>
      <c r="W108" s="952"/>
      <c r="X108" s="952"/>
      <c r="Y108" s="952"/>
      <c r="Z108" s="952"/>
      <c r="AA108" s="952"/>
      <c r="AB108" s="952"/>
      <c r="AC108" s="952"/>
      <c r="AD108" s="952"/>
      <c r="AE108" s="952"/>
      <c r="AF108" s="952"/>
      <c r="AG108" s="952"/>
      <c r="AH108" s="952"/>
      <c r="AI108" s="952"/>
      <c r="AJ108" s="952"/>
      <c r="AK108" s="952"/>
      <c r="AL108" s="952"/>
      <c r="AM108" s="952"/>
      <c r="AN108" s="952"/>
      <c r="AO108" s="952"/>
      <c r="AP108" s="952"/>
      <c r="AQ108" s="952"/>
      <c r="AR108" s="952"/>
      <c r="AS108" s="952"/>
      <c r="AT108" s="953"/>
      <c r="AU108" s="951" t="s">
        <v>425</v>
      </c>
      <c r="AV108" s="952"/>
      <c r="AW108" s="952"/>
      <c r="AX108" s="952"/>
      <c r="AY108" s="952"/>
      <c r="AZ108" s="952"/>
      <c r="BA108" s="952"/>
      <c r="BB108" s="952"/>
      <c r="BC108" s="952"/>
      <c r="BD108" s="952"/>
      <c r="BE108" s="952"/>
      <c r="BF108" s="952"/>
      <c r="BG108" s="952"/>
      <c r="BH108" s="952"/>
      <c r="BI108" s="952"/>
      <c r="BJ108" s="952"/>
      <c r="BK108" s="952"/>
      <c r="BL108" s="952"/>
      <c r="BM108" s="952"/>
      <c r="BN108" s="952"/>
      <c r="BO108" s="952"/>
      <c r="BP108" s="952"/>
      <c r="BQ108" s="952"/>
      <c r="BR108" s="952"/>
      <c r="BS108" s="952"/>
      <c r="BT108" s="952"/>
      <c r="BU108" s="952"/>
      <c r="BV108" s="952"/>
      <c r="BW108" s="952"/>
      <c r="BX108" s="952"/>
      <c r="BY108" s="952"/>
      <c r="BZ108" s="952"/>
      <c r="CA108" s="952"/>
      <c r="CB108" s="952"/>
      <c r="CC108" s="952"/>
      <c r="CD108" s="952"/>
      <c r="CE108" s="952"/>
      <c r="CF108" s="952"/>
      <c r="CG108" s="952"/>
      <c r="CH108" s="952"/>
      <c r="CI108" s="952"/>
      <c r="CJ108" s="952"/>
      <c r="CK108" s="952"/>
      <c r="CL108" s="952"/>
      <c r="CM108" s="952"/>
      <c r="CN108" s="952"/>
      <c r="CO108" s="952"/>
      <c r="CP108" s="952"/>
      <c r="CQ108" s="952"/>
      <c r="CR108" s="952"/>
      <c r="CS108" s="952"/>
      <c r="CT108" s="952"/>
      <c r="CU108" s="952"/>
      <c r="CV108" s="952"/>
      <c r="CW108" s="952"/>
      <c r="CX108" s="952"/>
      <c r="CY108" s="952"/>
      <c r="CZ108" s="952"/>
      <c r="DA108" s="952"/>
      <c r="DB108" s="952"/>
      <c r="DC108" s="952"/>
      <c r="DD108" s="952"/>
      <c r="DE108" s="952"/>
      <c r="DF108" s="952"/>
      <c r="DG108" s="952"/>
      <c r="DH108" s="952"/>
      <c r="DI108" s="952"/>
      <c r="DJ108" s="952"/>
      <c r="DK108" s="952"/>
      <c r="DL108" s="952"/>
      <c r="DM108" s="952"/>
      <c r="DN108" s="952"/>
      <c r="DO108" s="952"/>
      <c r="DP108" s="952"/>
      <c r="DQ108" s="952"/>
      <c r="DR108" s="952"/>
      <c r="DS108" s="952"/>
      <c r="DT108" s="952"/>
      <c r="DU108" s="952"/>
      <c r="DV108" s="952"/>
      <c r="DW108" s="952"/>
      <c r="DX108" s="952"/>
      <c r="DY108" s="952"/>
      <c r="DZ108" s="953"/>
    </row>
    <row r="109" spans="1:131" s="226" customFormat="1" ht="26.25" customHeight="1" x14ac:dyDescent="0.15">
      <c r="A109" s="944" t="s">
        <v>426</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4" t="s">
        <v>427</v>
      </c>
      <c r="AB109" s="925"/>
      <c r="AC109" s="925"/>
      <c r="AD109" s="925"/>
      <c r="AE109" s="926"/>
      <c r="AF109" s="924" t="s">
        <v>428</v>
      </c>
      <c r="AG109" s="925"/>
      <c r="AH109" s="925"/>
      <c r="AI109" s="925"/>
      <c r="AJ109" s="926"/>
      <c r="AK109" s="924" t="s">
        <v>310</v>
      </c>
      <c r="AL109" s="925"/>
      <c r="AM109" s="925"/>
      <c r="AN109" s="925"/>
      <c r="AO109" s="926"/>
      <c r="AP109" s="924" t="s">
        <v>429</v>
      </c>
      <c r="AQ109" s="925"/>
      <c r="AR109" s="925"/>
      <c r="AS109" s="925"/>
      <c r="AT109" s="927"/>
      <c r="AU109" s="944" t="s">
        <v>426</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4" t="s">
        <v>427</v>
      </c>
      <c r="BR109" s="925"/>
      <c r="BS109" s="925"/>
      <c r="BT109" s="925"/>
      <c r="BU109" s="926"/>
      <c r="BV109" s="924" t="s">
        <v>428</v>
      </c>
      <c r="BW109" s="925"/>
      <c r="BX109" s="925"/>
      <c r="BY109" s="925"/>
      <c r="BZ109" s="926"/>
      <c r="CA109" s="924" t="s">
        <v>310</v>
      </c>
      <c r="CB109" s="925"/>
      <c r="CC109" s="925"/>
      <c r="CD109" s="925"/>
      <c r="CE109" s="926"/>
      <c r="CF109" s="945" t="s">
        <v>429</v>
      </c>
      <c r="CG109" s="945"/>
      <c r="CH109" s="945"/>
      <c r="CI109" s="945"/>
      <c r="CJ109" s="945"/>
      <c r="CK109" s="924" t="s">
        <v>430</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4" t="s">
        <v>427</v>
      </c>
      <c r="DH109" s="925"/>
      <c r="DI109" s="925"/>
      <c r="DJ109" s="925"/>
      <c r="DK109" s="926"/>
      <c r="DL109" s="924" t="s">
        <v>428</v>
      </c>
      <c r="DM109" s="925"/>
      <c r="DN109" s="925"/>
      <c r="DO109" s="925"/>
      <c r="DP109" s="926"/>
      <c r="DQ109" s="924" t="s">
        <v>310</v>
      </c>
      <c r="DR109" s="925"/>
      <c r="DS109" s="925"/>
      <c r="DT109" s="925"/>
      <c r="DU109" s="926"/>
      <c r="DV109" s="924" t="s">
        <v>429</v>
      </c>
      <c r="DW109" s="925"/>
      <c r="DX109" s="925"/>
      <c r="DY109" s="925"/>
      <c r="DZ109" s="927"/>
    </row>
    <row r="110" spans="1:131" s="226" customFormat="1" ht="26.25" customHeight="1" x14ac:dyDescent="0.15">
      <c r="A110" s="928" t="s">
        <v>431</v>
      </c>
      <c r="B110" s="929"/>
      <c r="C110" s="929"/>
      <c r="D110" s="929"/>
      <c r="E110" s="929"/>
      <c r="F110" s="929"/>
      <c r="G110" s="929"/>
      <c r="H110" s="929"/>
      <c r="I110" s="929"/>
      <c r="J110" s="929"/>
      <c r="K110" s="929"/>
      <c r="L110" s="929"/>
      <c r="M110" s="929"/>
      <c r="N110" s="929"/>
      <c r="O110" s="929"/>
      <c r="P110" s="929"/>
      <c r="Q110" s="929"/>
      <c r="R110" s="929"/>
      <c r="S110" s="929"/>
      <c r="T110" s="929"/>
      <c r="U110" s="929"/>
      <c r="V110" s="929"/>
      <c r="W110" s="929"/>
      <c r="X110" s="929"/>
      <c r="Y110" s="929"/>
      <c r="Z110" s="930"/>
      <c r="AA110" s="931">
        <v>640044</v>
      </c>
      <c r="AB110" s="932"/>
      <c r="AC110" s="932"/>
      <c r="AD110" s="932"/>
      <c r="AE110" s="933"/>
      <c r="AF110" s="934">
        <v>642169</v>
      </c>
      <c r="AG110" s="932"/>
      <c r="AH110" s="932"/>
      <c r="AI110" s="932"/>
      <c r="AJ110" s="933"/>
      <c r="AK110" s="934">
        <v>683640</v>
      </c>
      <c r="AL110" s="932"/>
      <c r="AM110" s="932"/>
      <c r="AN110" s="932"/>
      <c r="AO110" s="933"/>
      <c r="AP110" s="935">
        <v>23.3</v>
      </c>
      <c r="AQ110" s="936"/>
      <c r="AR110" s="936"/>
      <c r="AS110" s="936"/>
      <c r="AT110" s="937"/>
      <c r="AU110" s="938" t="s">
        <v>74</v>
      </c>
      <c r="AV110" s="939"/>
      <c r="AW110" s="939"/>
      <c r="AX110" s="939"/>
      <c r="AY110" s="939"/>
      <c r="AZ110" s="963" t="s">
        <v>432</v>
      </c>
      <c r="BA110" s="929"/>
      <c r="BB110" s="929"/>
      <c r="BC110" s="929"/>
      <c r="BD110" s="929"/>
      <c r="BE110" s="929"/>
      <c r="BF110" s="929"/>
      <c r="BG110" s="929"/>
      <c r="BH110" s="929"/>
      <c r="BI110" s="929"/>
      <c r="BJ110" s="929"/>
      <c r="BK110" s="929"/>
      <c r="BL110" s="929"/>
      <c r="BM110" s="929"/>
      <c r="BN110" s="929"/>
      <c r="BO110" s="929"/>
      <c r="BP110" s="930"/>
      <c r="BQ110" s="964">
        <v>6455294</v>
      </c>
      <c r="BR110" s="965"/>
      <c r="BS110" s="965"/>
      <c r="BT110" s="965"/>
      <c r="BU110" s="965"/>
      <c r="BV110" s="965">
        <v>6279227</v>
      </c>
      <c r="BW110" s="965"/>
      <c r="BX110" s="965"/>
      <c r="BY110" s="965"/>
      <c r="BZ110" s="965"/>
      <c r="CA110" s="965">
        <v>5963043</v>
      </c>
      <c r="CB110" s="965"/>
      <c r="CC110" s="965"/>
      <c r="CD110" s="965"/>
      <c r="CE110" s="965"/>
      <c r="CF110" s="978">
        <v>203.5</v>
      </c>
      <c r="CG110" s="979"/>
      <c r="CH110" s="979"/>
      <c r="CI110" s="979"/>
      <c r="CJ110" s="979"/>
      <c r="CK110" s="980" t="s">
        <v>433</v>
      </c>
      <c r="CL110" s="981"/>
      <c r="CM110" s="963" t="s">
        <v>434</v>
      </c>
      <c r="CN110" s="929"/>
      <c r="CO110" s="929"/>
      <c r="CP110" s="929"/>
      <c r="CQ110" s="929"/>
      <c r="CR110" s="929"/>
      <c r="CS110" s="929"/>
      <c r="CT110" s="929"/>
      <c r="CU110" s="929"/>
      <c r="CV110" s="929"/>
      <c r="CW110" s="929"/>
      <c r="CX110" s="929"/>
      <c r="CY110" s="929"/>
      <c r="CZ110" s="929"/>
      <c r="DA110" s="929"/>
      <c r="DB110" s="929"/>
      <c r="DC110" s="929"/>
      <c r="DD110" s="929"/>
      <c r="DE110" s="929"/>
      <c r="DF110" s="930"/>
      <c r="DG110" s="964" t="s">
        <v>129</v>
      </c>
      <c r="DH110" s="965"/>
      <c r="DI110" s="965"/>
      <c r="DJ110" s="965"/>
      <c r="DK110" s="965"/>
      <c r="DL110" s="965" t="s">
        <v>129</v>
      </c>
      <c r="DM110" s="965"/>
      <c r="DN110" s="965"/>
      <c r="DO110" s="965"/>
      <c r="DP110" s="965"/>
      <c r="DQ110" s="965" t="s">
        <v>129</v>
      </c>
      <c r="DR110" s="965"/>
      <c r="DS110" s="965"/>
      <c r="DT110" s="965"/>
      <c r="DU110" s="965"/>
      <c r="DV110" s="966" t="s">
        <v>129</v>
      </c>
      <c r="DW110" s="966"/>
      <c r="DX110" s="966"/>
      <c r="DY110" s="966"/>
      <c r="DZ110" s="967"/>
    </row>
    <row r="111" spans="1:131" s="226" customFormat="1" ht="26.25" customHeight="1" x14ac:dyDescent="0.15">
      <c r="A111" s="968" t="s">
        <v>435</v>
      </c>
      <c r="B111" s="969"/>
      <c r="C111" s="969"/>
      <c r="D111" s="969"/>
      <c r="E111" s="969"/>
      <c r="F111" s="969"/>
      <c r="G111" s="969"/>
      <c r="H111" s="969"/>
      <c r="I111" s="969"/>
      <c r="J111" s="969"/>
      <c r="K111" s="969"/>
      <c r="L111" s="969"/>
      <c r="M111" s="969"/>
      <c r="N111" s="969"/>
      <c r="O111" s="969"/>
      <c r="P111" s="969"/>
      <c r="Q111" s="969"/>
      <c r="R111" s="969"/>
      <c r="S111" s="969"/>
      <c r="T111" s="969"/>
      <c r="U111" s="969"/>
      <c r="V111" s="969"/>
      <c r="W111" s="969"/>
      <c r="X111" s="969"/>
      <c r="Y111" s="969"/>
      <c r="Z111" s="970"/>
      <c r="AA111" s="971" t="s">
        <v>436</v>
      </c>
      <c r="AB111" s="972"/>
      <c r="AC111" s="972"/>
      <c r="AD111" s="972"/>
      <c r="AE111" s="973"/>
      <c r="AF111" s="974" t="s">
        <v>437</v>
      </c>
      <c r="AG111" s="972"/>
      <c r="AH111" s="972"/>
      <c r="AI111" s="972"/>
      <c r="AJ111" s="973"/>
      <c r="AK111" s="974" t="s">
        <v>129</v>
      </c>
      <c r="AL111" s="972"/>
      <c r="AM111" s="972"/>
      <c r="AN111" s="972"/>
      <c r="AO111" s="973"/>
      <c r="AP111" s="975" t="s">
        <v>129</v>
      </c>
      <c r="AQ111" s="976"/>
      <c r="AR111" s="976"/>
      <c r="AS111" s="976"/>
      <c r="AT111" s="977"/>
      <c r="AU111" s="940"/>
      <c r="AV111" s="941"/>
      <c r="AW111" s="941"/>
      <c r="AX111" s="941"/>
      <c r="AY111" s="941"/>
      <c r="AZ111" s="956" t="s">
        <v>438</v>
      </c>
      <c r="BA111" s="957"/>
      <c r="BB111" s="957"/>
      <c r="BC111" s="957"/>
      <c r="BD111" s="957"/>
      <c r="BE111" s="957"/>
      <c r="BF111" s="957"/>
      <c r="BG111" s="957"/>
      <c r="BH111" s="957"/>
      <c r="BI111" s="957"/>
      <c r="BJ111" s="957"/>
      <c r="BK111" s="957"/>
      <c r="BL111" s="957"/>
      <c r="BM111" s="957"/>
      <c r="BN111" s="957"/>
      <c r="BO111" s="957"/>
      <c r="BP111" s="958"/>
      <c r="BQ111" s="959" t="s">
        <v>129</v>
      </c>
      <c r="BR111" s="960"/>
      <c r="BS111" s="960"/>
      <c r="BT111" s="960"/>
      <c r="BU111" s="960"/>
      <c r="BV111" s="960" t="s">
        <v>129</v>
      </c>
      <c r="BW111" s="960"/>
      <c r="BX111" s="960"/>
      <c r="BY111" s="960"/>
      <c r="BZ111" s="960"/>
      <c r="CA111" s="960" t="s">
        <v>129</v>
      </c>
      <c r="CB111" s="960"/>
      <c r="CC111" s="960"/>
      <c r="CD111" s="960"/>
      <c r="CE111" s="960"/>
      <c r="CF111" s="954" t="s">
        <v>129</v>
      </c>
      <c r="CG111" s="955"/>
      <c r="CH111" s="955"/>
      <c r="CI111" s="955"/>
      <c r="CJ111" s="955"/>
      <c r="CK111" s="982"/>
      <c r="CL111" s="983"/>
      <c r="CM111" s="956" t="s">
        <v>439</v>
      </c>
      <c r="CN111" s="957"/>
      <c r="CO111" s="957"/>
      <c r="CP111" s="957"/>
      <c r="CQ111" s="957"/>
      <c r="CR111" s="957"/>
      <c r="CS111" s="957"/>
      <c r="CT111" s="957"/>
      <c r="CU111" s="957"/>
      <c r="CV111" s="957"/>
      <c r="CW111" s="957"/>
      <c r="CX111" s="957"/>
      <c r="CY111" s="957"/>
      <c r="CZ111" s="957"/>
      <c r="DA111" s="957"/>
      <c r="DB111" s="957"/>
      <c r="DC111" s="957"/>
      <c r="DD111" s="957"/>
      <c r="DE111" s="957"/>
      <c r="DF111" s="958"/>
      <c r="DG111" s="959" t="s">
        <v>129</v>
      </c>
      <c r="DH111" s="960"/>
      <c r="DI111" s="960"/>
      <c r="DJ111" s="960"/>
      <c r="DK111" s="960"/>
      <c r="DL111" s="960" t="s">
        <v>129</v>
      </c>
      <c r="DM111" s="960"/>
      <c r="DN111" s="960"/>
      <c r="DO111" s="960"/>
      <c r="DP111" s="960"/>
      <c r="DQ111" s="960" t="s">
        <v>437</v>
      </c>
      <c r="DR111" s="960"/>
      <c r="DS111" s="960"/>
      <c r="DT111" s="960"/>
      <c r="DU111" s="960"/>
      <c r="DV111" s="961" t="s">
        <v>440</v>
      </c>
      <c r="DW111" s="961"/>
      <c r="DX111" s="961"/>
      <c r="DY111" s="961"/>
      <c r="DZ111" s="962"/>
    </row>
    <row r="112" spans="1:131" s="226" customFormat="1" ht="26.25" customHeight="1" x14ac:dyDescent="0.15">
      <c r="A112" s="986" t="s">
        <v>441</v>
      </c>
      <c r="B112" s="987"/>
      <c r="C112" s="957" t="s">
        <v>442</v>
      </c>
      <c r="D112" s="957"/>
      <c r="E112" s="957"/>
      <c r="F112" s="957"/>
      <c r="G112" s="957"/>
      <c r="H112" s="957"/>
      <c r="I112" s="957"/>
      <c r="J112" s="957"/>
      <c r="K112" s="957"/>
      <c r="L112" s="957"/>
      <c r="M112" s="957"/>
      <c r="N112" s="957"/>
      <c r="O112" s="957"/>
      <c r="P112" s="957"/>
      <c r="Q112" s="957"/>
      <c r="R112" s="957"/>
      <c r="S112" s="957"/>
      <c r="T112" s="957"/>
      <c r="U112" s="957"/>
      <c r="V112" s="957"/>
      <c r="W112" s="957"/>
      <c r="X112" s="957"/>
      <c r="Y112" s="957"/>
      <c r="Z112" s="958"/>
      <c r="AA112" s="992" t="s">
        <v>129</v>
      </c>
      <c r="AB112" s="993"/>
      <c r="AC112" s="993"/>
      <c r="AD112" s="993"/>
      <c r="AE112" s="994"/>
      <c r="AF112" s="995" t="s">
        <v>129</v>
      </c>
      <c r="AG112" s="993"/>
      <c r="AH112" s="993"/>
      <c r="AI112" s="993"/>
      <c r="AJ112" s="994"/>
      <c r="AK112" s="995" t="s">
        <v>440</v>
      </c>
      <c r="AL112" s="993"/>
      <c r="AM112" s="993"/>
      <c r="AN112" s="993"/>
      <c r="AO112" s="994"/>
      <c r="AP112" s="996" t="s">
        <v>129</v>
      </c>
      <c r="AQ112" s="997"/>
      <c r="AR112" s="997"/>
      <c r="AS112" s="997"/>
      <c r="AT112" s="998"/>
      <c r="AU112" s="940"/>
      <c r="AV112" s="941"/>
      <c r="AW112" s="941"/>
      <c r="AX112" s="941"/>
      <c r="AY112" s="941"/>
      <c r="AZ112" s="956" t="s">
        <v>443</v>
      </c>
      <c r="BA112" s="957"/>
      <c r="BB112" s="957"/>
      <c r="BC112" s="957"/>
      <c r="BD112" s="957"/>
      <c r="BE112" s="957"/>
      <c r="BF112" s="957"/>
      <c r="BG112" s="957"/>
      <c r="BH112" s="957"/>
      <c r="BI112" s="957"/>
      <c r="BJ112" s="957"/>
      <c r="BK112" s="957"/>
      <c r="BL112" s="957"/>
      <c r="BM112" s="957"/>
      <c r="BN112" s="957"/>
      <c r="BO112" s="957"/>
      <c r="BP112" s="958"/>
      <c r="BQ112" s="959">
        <v>631699</v>
      </c>
      <c r="BR112" s="960"/>
      <c r="BS112" s="960"/>
      <c r="BT112" s="960"/>
      <c r="BU112" s="960"/>
      <c r="BV112" s="960">
        <v>543833</v>
      </c>
      <c r="BW112" s="960"/>
      <c r="BX112" s="960"/>
      <c r="BY112" s="960"/>
      <c r="BZ112" s="960"/>
      <c r="CA112" s="960">
        <v>532169</v>
      </c>
      <c r="CB112" s="960"/>
      <c r="CC112" s="960"/>
      <c r="CD112" s="960"/>
      <c r="CE112" s="960"/>
      <c r="CF112" s="954">
        <v>18.2</v>
      </c>
      <c r="CG112" s="955"/>
      <c r="CH112" s="955"/>
      <c r="CI112" s="955"/>
      <c r="CJ112" s="955"/>
      <c r="CK112" s="982"/>
      <c r="CL112" s="983"/>
      <c r="CM112" s="956" t="s">
        <v>444</v>
      </c>
      <c r="CN112" s="957"/>
      <c r="CO112" s="957"/>
      <c r="CP112" s="957"/>
      <c r="CQ112" s="957"/>
      <c r="CR112" s="957"/>
      <c r="CS112" s="957"/>
      <c r="CT112" s="957"/>
      <c r="CU112" s="957"/>
      <c r="CV112" s="957"/>
      <c r="CW112" s="957"/>
      <c r="CX112" s="957"/>
      <c r="CY112" s="957"/>
      <c r="CZ112" s="957"/>
      <c r="DA112" s="957"/>
      <c r="DB112" s="957"/>
      <c r="DC112" s="957"/>
      <c r="DD112" s="957"/>
      <c r="DE112" s="957"/>
      <c r="DF112" s="958"/>
      <c r="DG112" s="959" t="s">
        <v>129</v>
      </c>
      <c r="DH112" s="960"/>
      <c r="DI112" s="960"/>
      <c r="DJ112" s="960"/>
      <c r="DK112" s="960"/>
      <c r="DL112" s="960" t="s">
        <v>129</v>
      </c>
      <c r="DM112" s="960"/>
      <c r="DN112" s="960"/>
      <c r="DO112" s="960"/>
      <c r="DP112" s="960"/>
      <c r="DQ112" s="960" t="s">
        <v>129</v>
      </c>
      <c r="DR112" s="960"/>
      <c r="DS112" s="960"/>
      <c r="DT112" s="960"/>
      <c r="DU112" s="960"/>
      <c r="DV112" s="961" t="s">
        <v>129</v>
      </c>
      <c r="DW112" s="961"/>
      <c r="DX112" s="961"/>
      <c r="DY112" s="961"/>
      <c r="DZ112" s="962"/>
    </row>
    <row r="113" spans="1:130" s="226" customFormat="1" ht="26.25" customHeight="1" x14ac:dyDescent="0.15">
      <c r="A113" s="988"/>
      <c r="B113" s="989"/>
      <c r="C113" s="957" t="s">
        <v>445</v>
      </c>
      <c r="D113" s="957"/>
      <c r="E113" s="957"/>
      <c r="F113" s="957"/>
      <c r="G113" s="957"/>
      <c r="H113" s="957"/>
      <c r="I113" s="957"/>
      <c r="J113" s="957"/>
      <c r="K113" s="957"/>
      <c r="L113" s="957"/>
      <c r="M113" s="957"/>
      <c r="N113" s="957"/>
      <c r="O113" s="957"/>
      <c r="P113" s="957"/>
      <c r="Q113" s="957"/>
      <c r="R113" s="957"/>
      <c r="S113" s="957"/>
      <c r="T113" s="957"/>
      <c r="U113" s="957"/>
      <c r="V113" s="957"/>
      <c r="W113" s="957"/>
      <c r="X113" s="957"/>
      <c r="Y113" s="957"/>
      <c r="Z113" s="958"/>
      <c r="AA113" s="971">
        <v>68929</v>
      </c>
      <c r="AB113" s="972"/>
      <c r="AC113" s="972"/>
      <c r="AD113" s="972"/>
      <c r="AE113" s="973"/>
      <c r="AF113" s="974">
        <v>79904</v>
      </c>
      <c r="AG113" s="972"/>
      <c r="AH113" s="972"/>
      <c r="AI113" s="972"/>
      <c r="AJ113" s="973"/>
      <c r="AK113" s="974">
        <v>83229</v>
      </c>
      <c r="AL113" s="972"/>
      <c r="AM113" s="972"/>
      <c r="AN113" s="972"/>
      <c r="AO113" s="973"/>
      <c r="AP113" s="975">
        <v>2.8</v>
      </c>
      <c r="AQ113" s="976"/>
      <c r="AR113" s="976"/>
      <c r="AS113" s="976"/>
      <c r="AT113" s="977"/>
      <c r="AU113" s="940"/>
      <c r="AV113" s="941"/>
      <c r="AW113" s="941"/>
      <c r="AX113" s="941"/>
      <c r="AY113" s="941"/>
      <c r="AZ113" s="956" t="s">
        <v>446</v>
      </c>
      <c r="BA113" s="957"/>
      <c r="BB113" s="957"/>
      <c r="BC113" s="957"/>
      <c r="BD113" s="957"/>
      <c r="BE113" s="957"/>
      <c r="BF113" s="957"/>
      <c r="BG113" s="957"/>
      <c r="BH113" s="957"/>
      <c r="BI113" s="957"/>
      <c r="BJ113" s="957"/>
      <c r="BK113" s="957"/>
      <c r="BL113" s="957"/>
      <c r="BM113" s="957"/>
      <c r="BN113" s="957"/>
      <c r="BO113" s="957"/>
      <c r="BP113" s="958"/>
      <c r="BQ113" s="959" t="s">
        <v>129</v>
      </c>
      <c r="BR113" s="960"/>
      <c r="BS113" s="960"/>
      <c r="BT113" s="960"/>
      <c r="BU113" s="960"/>
      <c r="BV113" s="960" t="s">
        <v>129</v>
      </c>
      <c r="BW113" s="960"/>
      <c r="BX113" s="960"/>
      <c r="BY113" s="960"/>
      <c r="BZ113" s="960"/>
      <c r="CA113" s="960" t="s">
        <v>129</v>
      </c>
      <c r="CB113" s="960"/>
      <c r="CC113" s="960"/>
      <c r="CD113" s="960"/>
      <c r="CE113" s="960"/>
      <c r="CF113" s="954" t="s">
        <v>440</v>
      </c>
      <c r="CG113" s="955"/>
      <c r="CH113" s="955"/>
      <c r="CI113" s="955"/>
      <c r="CJ113" s="955"/>
      <c r="CK113" s="982"/>
      <c r="CL113" s="983"/>
      <c r="CM113" s="956" t="s">
        <v>447</v>
      </c>
      <c r="CN113" s="957"/>
      <c r="CO113" s="957"/>
      <c r="CP113" s="957"/>
      <c r="CQ113" s="957"/>
      <c r="CR113" s="957"/>
      <c r="CS113" s="957"/>
      <c r="CT113" s="957"/>
      <c r="CU113" s="957"/>
      <c r="CV113" s="957"/>
      <c r="CW113" s="957"/>
      <c r="CX113" s="957"/>
      <c r="CY113" s="957"/>
      <c r="CZ113" s="957"/>
      <c r="DA113" s="957"/>
      <c r="DB113" s="957"/>
      <c r="DC113" s="957"/>
      <c r="DD113" s="957"/>
      <c r="DE113" s="957"/>
      <c r="DF113" s="958"/>
      <c r="DG113" s="992" t="s">
        <v>440</v>
      </c>
      <c r="DH113" s="993"/>
      <c r="DI113" s="993"/>
      <c r="DJ113" s="993"/>
      <c r="DK113" s="994"/>
      <c r="DL113" s="995" t="s">
        <v>129</v>
      </c>
      <c r="DM113" s="993"/>
      <c r="DN113" s="993"/>
      <c r="DO113" s="993"/>
      <c r="DP113" s="994"/>
      <c r="DQ113" s="995" t="s">
        <v>129</v>
      </c>
      <c r="DR113" s="993"/>
      <c r="DS113" s="993"/>
      <c r="DT113" s="993"/>
      <c r="DU113" s="994"/>
      <c r="DV113" s="996" t="s">
        <v>129</v>
      </c>
      <c r="DW113" s="997"/>
      <c r="DX113" s="997"/>
      <c r="DY113" s="997"/>
      <c r="DZ113" s="998"/>
    </row>
    <row r="114" spans="1:130" s="226" customFormat="1" ht="26.25" customHeight="1" x14ac:dyDescent="0.15">
      <c r="A114" s="988"/>
      <c r="B114" s="989"/>
      <c r="C114" s="957" t="s">
        <v>448</v>
      </c>
      <c r="D114" s="957"/>
      <c r="E114" s="957"/>
      <c r="F114" s="957"/>
      <c r="G114" s="957"/>
      <c r="H114" s="957"/>
      <c r="I114" s="957"/>
      <c r="J114" s="957"/>
      <c r="K114" s="957"/>
      <c r="L114" s="957"/>
      <c r="M114" s="957"/>
      <c r="N114" s="957"/>
      <c r="O114" s="957"/>
      <c r="P114" s="957"/>
      <c r="Q114" s="957"/>
      <c r="R114" s="957"/>
      <c r="S114" s="957"/>
      <c r="T114" s="957"/>
      <c r="U114" s="957"/>
      <c r="V114" s="957"/>
      <c r="W114" s="957"/>
      <c r="X114" s="957"/>
      <c r="Y114" s="957"/>
      <c r="Z114" s="958"/>
      <c r="AA114" s="992" t="s">
        <v>129</v>
      </c>
      <c r="AB114" s="993"/>
      <c r="AC114" s="993"/>
      <c r="AD114" s="993"/>
      <c r="AE114" s="994"/>
      <c r="AF114" s="995" t="s">
        <v>440</v>
      </c>
      <c r="AG114" s="993"/>
      <c r="AH114" s="993"/>
      <c r="AI114" s="993"/>
      <c r="AJ114" s="994"/>
      <c r="AK114" s="995" t="s">
        <v>129</v>
      </c>
      <c r="AL114" s="993"/>
      <c r="AM114" s="993"/>
      <c r="AN114" s="993"/>
      <c r="AO114" s="994"/>
      <c r="AP114" s="996" t="s">
        <v>129</v>
      </c>
      <c r="AQ114" s="997"/>
      <c r="AR114" s="997"/>
      <c r="AS114" s="997"/>
      <c r="AT114" s="998"/>
      <c r="AU114" s="940"/>
      <c r="AV114" s="941"/>
      <c r="AW114" s="941"/>
      <c r="AX114" s="941"/>
      <c r="AY114" s="941"/>
      <c r="AZ114" s="956" t="s">
        <v>449</v>
      </c>
      <c r="BA114" s="957"/>
      <c r="BB114" s="957"/>
      <c r="BC114" s="957"/>
      <c r="BD114" s="957"/>
      <c r="BE114" s="957"/>
      <c r="BF114" s="957"/>
      <c r="BG114" s="957"/>
      <c r="BH114" s="957"/>
      <c r="BI114" s="957"/>
      <c r="BJ114" s="957"/>
      <c r="BK114" s="957"/>
      <c r="BL114" s="957"/>
      <c r="BM114" s="957"/>
      <c r="BN114" s="957"/>
      <c r="BO114" s="957"/>
      <c r="BP114" s="958"/>
      <c r="BQ114" s="959">
        <v>739219</v>
      </c>
      <c r="BR114" s="960"/>
      <c r="BS114" s="960"/>
      <c r="BT114" s="960"/>
      <c r="BU114" s="960"/>
      <c r="BV114" s="960">
        <v>725015</v>
      </c>
      <c r="BW114" s="960"/>
      <c r="BX114" s="960"/>
      <c r="BY114" s="960"/>
      <c r="BZ114" s="960"/>
      <c r="CA114" s="960">
        <v>760763</v>
      </c>
      <c r="CB114" s="960"/>
      <c r="CC114" s="960"/>
      <c r="CD114" s="960"/>
      <c r="CE114" s="960"/>
      <c r="CF114" s="954">
        <v>26</v>
      </c>
      <c r="CG114" s="955"/>
      <c r="CH114" s="955"/>
      <c r="CI114" s="955"/>
      <c r="CJ114" s="955"/>
      <c r="CK114" s="982"/>
      <c r="CL114" s="983"/>
      <c r="CM114" s="956" t="s">
        <v>450</v>
      </c>
      <c r="CN114" s="957"/>
      <c r="CO114" s="957"/>
      <c r="CP114" s="957"/>
      <c r="CQ114" s="957"/>
      <c r="CR114" s="957"/>
      <c r="CS114" s="957"/>
      <c r="CT114" s="957"/>
      <c r="CU114" s="957"/>
      <c r="CV114" s="957"/>
      <c r="CW114" s="957"/>
      <c r="CX114" s="957"/>
      <c r="CY114" s="957"/>
      <c r="CZ114" s="957"/>
      <c r="DA114" s="957"/>
      <c r="DB114" s="957"/>
      <c r="DC114" s="957"/>
      <c r="DD114" s="957"/>
      <c r="DE114" s="957"/>
      <c r="DF114" s="958"/>
      <c r="DG114" s="992" t="s">
        <v>451</v>
      </c>
      <c r="DH114" s="993"/>
      <c r="DI114" s="993"/>
      <c r="DJ114" s="993"/>
      <c r="DK114" s="994"/>
      <c r="DL114" s="995" t="s">
        <v>129</v>
      </c>
      <c r="DM114" s="993"/>
      <c r="DN114" s="993"/>
      <c r="DO114" s="993"/>
      <c r="DP114" s="994"/>
      <c r="DQ114" s="995" t="s">
        <v>129</v>
      </c>
      <c r="DR114" s="993"/>
      <c r="DS114" s="993"/>
      <c r="DT114" s="993"/>
      <c r="DU114" s="994"/>
      <c r="DV114" s="996" t="s">
        <v>129</v>
      </c>
      <c r="DW114" s="997"/>
      <c r="DX114" s="997"/>
      <c r="DY114" s="997"/>
      <c r="DZ114" s="998"/>
    </row>
    <row r="115" spans="1:130" s="226" customFormat="1" ht="26.25" customHeight="1" x14ac:dyDescent="0.15">
      <c r="A115" s="988"/>
      <c r="B115" s="989"/>
      <c r="C115" s="957" t="s">
        <v>452</v>
      </c>
      <c r="D115" s="957"/>
      <c r="E115" s="957"/>
      <c r="F115" s="957"/>
      <c r="G115" s="957"/>
      <c r="H115" s="957"/>
      <c r="I115" s="957"/>
      <c r="J115" s="957"/>
      <c r="K115" s="957"/>
      <c r="L115" s="957"/>
      <c r="M115" s="957"/>
      <c r="N115" s="957"/>
      <c r="O115" s="957"/>
      <c r="P115" s="957"/>
      <c r="Q115" s="957"/>
      <c r="R115" s="957"/>
      <c r="S115" s="957"/>
      <c r="T115" s="957"/>
      <c r="U115" s="957"/>
      <c r="V115" s="957"/>
      <c r="W115" s="957"/>
      <c r="X115" s="957"/>
      <c r="Y115" s="957"/>
      <c r="Z115" s="958"/>
      <c r="AA115" s="971">
        <v>325</v>
      </c>
      <c r="AB115" s="972"/>
      <c r="AC115" s="972"/>
      <c r="AD115" s="972"/>
      <c r="AE115" s="973"/>
      <c r="AF115" s="974">
        <v>256</v>
      </c>
      <c r="AG115" s="972"/>
      <c r="AH115" s="972"/>
      <c r="AI115" s="972"/>
      <c r="AJ115" s="973"/>
      <c r="AK115" s="974">
        <v>314</v>
      </c>
      <c r="AL115" s="972"/>
      <c r="AM115" s="972"/>
      <c r="AN115" s="972"/>
      <c r="AO115" s="973"/>
      <c r="AP115" s="975">
        <v>0</v>
      </c>
      <c r="AQ115" s="976"/>
      <c r="AR115" s="976"/>
      <c r="AS115" s="976"/>
      <c r="AT115" s="977"/>
      <c r="AU115" s="940"/>
      <c r="AV115" s="941"/>
      <c r="AW115" s="941"/>
      <c r="AX115" s="941"/>
      <c r="AY115" s="941"/>
      <c r="AZ115" s="956" t="s">
        <v>453</v>
      </c>
      <c r="BA115" s="957"/>
      <c r="BB115" s="957"/>
      <c r="BC115" s="957"/>
      <c r="BD115" s="957"/>
      <c r="BE115" s="957"/>
      <c r="BF115" s="957"/>
      <c r="BG115" s="957"/>
      <c r="BH115" s="957"/>
      <c r="BI115" s="957"/>
      <c r="BJ115" s="957"/>
      <c r="BK115" s="957"/>
      <c r="BL115" s="957"/>
      <c r="BM115" s="957"/>
      <c r="BN115" s="957"/>
      <c r="BO115" s="957"/>
      <c r="BP115" s="958"/>
      <c r="BQ115" s="959" t="s">
        <v>129</v>
      </c>
      <c r="BR115" s="960"/>
      <c r="BS115" s="960"/>
      <c r="BT115" s="960"/>
      <c r="BU115" s="960"/>
      <c r="BV115" s="960" t="s">
        <v>129</v>
      </c>
      <c r="BW115" s="960"/>
      <c r="BX115" s="960"/>
      <c r="BY115" s="960"/>
      <c r="BZ115" s="960"/>
      <c r="CA115" s="960" t="s">
        <v>451</v>
      </c>
      <c r="CB115" s="960"/>
      <c r="CC115" s="960"/>
      <c r="CD115" s="960"/>
      <c r="CE115" s="960"/>
      <c r="CF115" s="954" t="s">
        <v>129</v>
      </c>
      <c r="CG115" s="955"/>
      <c r="CH115" s="955"/>
      <c r="CI115" s="955"/>
      <c r="CJ115" s="955"/>
      <c r="CK115" s="982"/>
      <c r="CL115" s="983"/>
      <c r="CM115" s="956" t="s">
        <v>454</v>
      </c>
      <c r="CN115" s="957"/>
      <c r="CO115" s="957"/>
      <c r="CP115" s="957"/>
      <c r="CQ115" s="957"/>
      <c r="CR115" s="957"/>
      <c r="CS115" s="957"/>
      <c r="CT115" s="957"/>
      <c r="CU115" s="957"/>
      <c r="CV115" s="957"/>
      <c r="CW115" s="957"/>
      <c r="CX115" s="957"/>
      <c r="CY115" s="957"/>
      <c r="CZ115" s="957"/>
      <c r="DA115" s="957"/>
      <c r="DB115" s="957"/>
      <c r="DC115" s="957"/>
      <c r="DD115" s="957"/>
      <c r="DE115" s="957"/>
      <c r="DF115" s="958"/>
      <c r="DG115" s="992" t="s">
        <v>129</v>
      </c>
      <c r="DH115" s="993"/>
      <c r="DI115" s="993"/>
      <c r="DJ115" s="993"/>
      <c r="DK115" s="994"/>
      <c r="DL115" s="995" t="s">
        <v>129</v>
      </c>
      <c r="DM115" s="993"/>
      <c r="DN115" s="993"/>
      <c r="DO115" s="993"/>
      <c r="DP115" s="994"/>
      <c r="DQ115" s="995" t="s">
        <v>129</v>
      </c>
      <c r="DR115" s="993"/>
      <c r="DS115" s="993"/>
      <c r="DT115" s="993"/>
      <c r="DU115" s="994"/>
      <c r="DV115" s="996" t="s">
        <v>129</v>
      </c>
      <c r="DW115" s="997"/>
      <c r="DX115" s="997"/>
      <c r="DY115" s="997"/>
      <c r="DZ115" s="998"/>
    </row>
    <row r="116" spans="1:130" s="226" customFormat="1" ht="26.25" customHeight="1" x14ac:dyDescent="0.15">
      <c r="A116" s="990"/>
      <c r="B116" s="991"/>
      <c r="C116" s="999" t="s">
        <v>455</v>
      </c>
      <c r="D116" s="999"/>
      <c r="E116" s="999"/>
      <c r="F116" s="999"/>
      <c r="G116" s="999"/>
      <c r="H116" s="999"/>
      <c r="I116" s="999"/>
      <c r="J116" s="999"/>
      <c r="K116" s="999"/>
      <c r="L116" s="999"/>
      <c r="M116" s="999"/>
      <c r="N116" s="999"/>
      <c r="O116" s="999"/>
      <c r="P116" s="999"/>
      <c r="Q116" s="999"/>
      <c r="R116" s="999"/>
      <c r="S116" s="999"/>
      <c r="T116" s="999"/>
      <c r="U116" s="999"/>
      <c r="V116" s="999"/>
      <c r="W116" s="999"/>
      <c r="X116" s="999"/>
      <c r="Y116" s="999"/>
      <c r="Z116" s="1000"/>
      <c r="AA116" s="992">
        <v>2</v>
      </c>
      <c r="AB116" s="993"/>
      <c r="AC116" s="993"/>
      <c r="AD116" s="993"/>
      <c r="AE116" s="994"/>
      <c r="AF116" s="995">
        <v>1</v>
      </c>
      <c r="AG116" s="993"/>
      <c r="AH116" s="993"/>
      <c r="AI116" s="993"/>
      <c r="AJ116" s="994"/>
      <c r="AK116" s="995" t="s">
        <v>129</v>
      </c>
      <c r="AL116" s="993"/>
      <c r="AM116" s="993"/>
      <c r="AN116" s="993"/>
      <c r="AO116" s="994"/>
      <c r="AP116" s="996" t="s">
        <v>129</v>
      </c>
      <c r="AQ116" s="997"/>
      <c r="AR116" s="997"/>
      <c r="AS116" s="997"/>
      <c r="AT116" s="998"/>
      <c r="AU116" s="940"/>
      <c r="AV116" s="941"/>
      <c r="AW116" s="941"/>
      <c r="AX116" s="941"/>
      <c r="AY116" s="941"/>
      <c r="AZ116" s="1001" t="s">
        <v>456</v>
      </c>
      <c r="BA116" s="1002"/>
      <c r="BB116" s="1002"/>
      <c r="BC116" s="1002"/>
      <c r="BD116" s="1002"/>
      <c r="BE116" s="1002"/>
      <c r="BF116" s="1002"/>
      <c r="BG116" s="1002"/>
      <c r="BH116" s="1002"/>
      <c r="BI116" s="1002"/>
      <c r="BJ116" s="1002"/>
      <c r="BK116" s="1002"/>
      <c r="BL116" s="1002"/>
      <c r="BM116" s="1002"/>
      <c r="BN116" s="1002"/>
      <c r="BO116" s="1002"/>
      <c r="BP116" s="1003"/>
      <c r="BQ116" s="959" t="s">
        <v>129</v>
      </c>
      <c r="BR116" s="960"/>
      <c r="BS116" s="960"/>
      <c r="BT116" s="960"/>
      <c r="BU116" s="960"/>
      <c r="BV116" s="960" t="s">
        <v>437</v>
      </c>
      <c r="BW116" s="960"/>
      <c r="BX116" s="960"/>
      <c r="BY116" s="960"/>
      <c r="BZ116" s="960"/>
      <c r="CA116" s="960" t="s">
        <v>451</v>
      </c>
      <c r="CB116" s="960"/>
      <c r="CC116" s="960"/>
      <c r="CD116" s="960"/>
      <c r="CE116" s="960"/>
      <c r="CF116" s="954" t="s">
        <v>129</v>
      </c>
      <c r="CG116" s="955"/>
      <c r="CH116" s="955"/>
      <c r="CI116" s="955"/>
      <c r="CJ116" s="955"/>
      <c r="CK116" s="982"/>
      <c r="CL116" s="983"/>
      <c r="CM116" s="956" t="s">
        <v>457</v>
      </c>
      <c r="CN116" s="957"/>
      <c r="CO116" s="957"/>
      <c r="CP116" s="957"/>
      <c r="CQ116" s="957"/>
      <c r="CR116" s="957"/>
      <c r="CS116" s="957"/>
      <c r="CT116" s="957"/>
      <c r="CU116" s="957"/>
      <c r="CV116" s="957"/>
      <c r="CW116" s="957"/>
      <c r="CX116" s="957"/>
      <c r="CY116" s="957"/>
      <c r="CZ116" s="957"/>
      <c r="DA116" s="957"/>
      <c r="DB116" s="957"/>
      <c r="DC116" s="957"/>
      <c r="DD116" s="957"/>
      <c r="DE116" s="957"/>
      <c r="DF116" s="958"/>
      <c r="DG116" s="992" t="s">
        <v>451</v>
      </c>
      <c r="DH116" s="993"/>
      <c r="DI116" s="993"/>
      <c r="DJ116" s="993"/>
      <c r="DK116" s="994"/>
      <c r="DL116" s="995" t="s">
        <v>129</v>
      </c>
      <c r="DM116" s="993"/>
      <c r="DN116" s="993"/>
      <c r="DO116" s="993"/>
      <c r="DP116" s="994"/>
      <c r="DQ116" s="995" t="s">
        <v>129</v>
      </c>
      <c r="DR116" s="993"/>
      <c r="DS116" s="993"/>
      <c r="DT116" s="993"/>
      <c r="DU116" s="994"/>
      <c r="DV116" s="996" t="s">
        <v>436</v>
      </c>
      <c r="DW116" s="997"/>
      <c r="DX116" s="997"/>
      <c r="DY116" s="997"/>
      <c r="DZ116" s="998"/>
    </row>
    <row r="117" spans="1:130" s="226" customFormat="1" ht="26.25" customHeight="1" x14ac:dyDescent="0.15">
      <c r="A117" s="944" t="s">
        <v>189</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1011" t="s">
        <v>458</v>
      </c>
      <c r="Z117" s="926"/>
      <c r="AA117" s="1012">
        <v>709300</v>
      </c>
      <c r="AB117" s="1013"/>
      <c r="AC117" s="1013"/>
      <c r="AD117" s="1013"/>
      <c r="AE117" s="1014"/>
      <c r="AF117" s="1015">
        <v>722330</v>
      </c>
      <c r="AG117" s="1013"/>
      <c r="AH117" s="1013"/>
      <c r="AI117" s="1013"/>
      <c r="AJ117" s="1014"/>
      <c r="AK117" s="1015">
        <v>767183</v>
      </c>
      <c r="AL117" s="1013"/>
      <c r="AM117" s="1013"/>
      <c r="AN117" s="1013"/>
      <c r="AO117" s="1014"/>
      <c r="AP117" s="1016"/>
      <c r="AQ117" s="1017"/>
      <c r="AR117" s="1017"/>
      <c r="AS117" s="1017"/>
      <c r="AT117" s="1018"/>
      <c r="AU117" s="940"/>
      <c r="AV117" s="941"/>
      <c r="AW117" s="941"/>
      <c r="AX117" s="941"/>
      <c r="AY117" s="941"/>
      <c r="AZ117" s="1008" t="s">
        <v>459</v>
      </c>
      <c r="BA117" s="1009"/>
      <c r="BB117" s="1009"/>
      <c r="BC117" s="1009"/>
      <c r="BD117" s="1009"/>
      <c r="BE117" s="1009"/>
      <c r="BF117" s="1009"/>
      <c r="BG117" s="1009"/>
      <c r="BH117" s="1009"/>
      <c r="BI117" s="1009"/>
      <c r="BJ117" s="1009"/>
      <c r="BK117" s="1009"/>
      <c r="BL117" s="1009"/>
      <c r="BM117" s="1009"/>
      <c r="BN117" s="1009"/>
      <c r="BO117" s="1009"/>
      <c r="BP117" s="1010"/>
      <c r="BQ117" s="959" t="s">
        <v>129</v>
      </c>
      <c r="BR117" s="960"/>
      <c r="BS117" s="960"/>
      <c r="BT117" s="960"/>
      <c r="BU117" s="960"/>
      <c r="BV117" s="960" t="s">
        <v>440</v>
      </c>
      <c r="BW117" s="960"/>
      <c r="BX117" s="960"/>
      <c r="BY117" s="960"/>
      <c r="BZ117" s="960"/>
      <c r="CA117" s="960" t="s">
        <v>129</v>
      </c>
      <c r="CB117" s="960"/>
      <c r="CC117" s="960"/>
      <c r="CD117" s="960"/>
      <c r="CE117" s="960"/>
      <c r="CF117" s="954" t="s">
        <v>440</v>
      </c>
      <c r="CG117" s="955"/>
      <c r="CH117" s="955"/>
      <c r="CI117" s="955"/>
      <c r="CJ117" s="955"/>
      <c r="CK117" s="982"/>
      <c r="CL117" s="983"/>
      <c r="CM117" s="956" t="s">
        <v>460</v>
      </c>
      <c r="CN117" s="957"/>
      <c r="CO117" s="957"/>
      <c r="CP117" s="957"/>
      <c r="CQ117" s="957"/>
      <c r="CR117" s="957"/>
      <c r="CS117" s="957"/>
      <c r="CT117" s="957"/>
      <c r="CU117" s="957"/>
      <c r="CV117" s="957"/>
      <c r="CW117" s="957"/>
      <c r="CX117" s="957"/>
      <c r="CY117" s="957"/>
      <c r="CZ117" s="957"/>
      <c r="DA117" s="957"/>
      <c r="DB117" s="957"/>
      <c r="DC117" s="957"/>
      <c r="DD117" s="957"/>
      <c r="DE117" s="957"/>
      <c r="DF117" s="958"/>
      <c r="DG117" s="992" t="s">
        <v>129</v>
      </c>
      <c r="DH117" s="993"/>
      <c r="DI117" s="993"/>
      <c r="DJ117" s="993"/>
      <c r="DK117" s="994"/>
      <c r="DL117" s="995" t="s">
        <v>129</v>
      </c>
      <c r="DM117" s="993"/>
      <c r="DN117" s="993"/>
      <c r="DO117" s="993"/>
      <c r="DP117" s="994"/>
      <c r="DQ117" s="995" t="s">
        <v>129</v>
      </c>
      <c r="DR117" s="993"/>
      <c r="DS117" s="993"/>
      <c r="DT117" s="993"/>
      <c r="DU117" s="994"/>
      <c r="DV117" s="996" t="s">
        <v>129</v>
      </c>
      <c r="DW117" s="997"/>
      <c r="DX117" s="997"/>
      <c r="DY117" s="997"/>
      <c r="DZ117" s="998"/>
    </row>
    <row r="118" spans="1:130" s="226" customFormat="1" ht="26.25" customHeight="1" x14ac:dyDescent="0.15">
      <c r="A118" s="944" t="s">
        <v>430</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4" t="s">
        <v>427</v>
      </c>
      <c r="AB118" s="925"/>
      <c r="AC118" s="925"/>
      <c r="AD118" s="925"/>
      <c r="AE118" s="926"/>
      <c r="AF118" s="924" t="s">
        <v>428</v>
      </c>
      <c r="AG118" s="925"/>
      <c r="AH118" s="925"/>
      <c r="AI118" s="925"/>
      <c r="AJ118" s="926"/>
      <c r="AK118" s="924" t="s">
        <v>310</v>
      </c>
      <c r="AL118" s="925"/>
      <c r="AM118" s="925"/>
      <c r="AN118" s="925"/>
      <c r="AO118" s="926"/>
      <c r="AP118" s="1004" t="s">
        <v>429</v>
      </c>
      <c r="AQ118" s="1005"/>
      <c r="AR118" s="1005"/>
      <c r="AS118" s="1005"/>
      <c r="AT118" s="1006"/>
      <c r="AU118" s="940"/>
      <c r="AV118" s="941"/>
      <c r="AW118" s="941"/>
      <c r="AX118" s="941"/>
      <c r="AY118" s="941"/>
      <c r="AZ118" s="1007" t="s">
        <v>461</v>
      </c>
      <c r="BA118" s="999"/>
      <c r="BB118" s="999"/>
      <c r="BC118" s="999"/>
      <c r="BD118" s="999"/>
      <c r="BE118" s="999"/>
      <c r="BF118" s="999"/>
      <c r="BG118" s="999"/>
      <c r="BH118" s="999"/>
      <c r="BI118" s="999"/>
      <c r="BJ118" s="999"/>
      <c r="BK118" s="999"/>
      <c r="BL118" s="999"/>
      <c r="BM118" s="999"/>
      <c r="BN118" s="999"/>
      <c r="BO118" s="999"/>
      <c r="BP118" s="1000"/>
      <c r="BQ118" s="1033" t="s">
        <v>129</v>
      </c>
      <c r="BR118" s="1034"/>
      <c r="BS118" s="1034"/>
      <c r="BT118" s="1034"/>
      <c r="BU118" s="1034"/>
      <c r="BV118" s="1034" t="s">
        <v>129</v>
      </c>
      <c r="BW118" s="1034"/>
      <c r="BX118" s="1034"/>
      <c r="BY118" s="1034"/>
      <c r="BZ118" s="1034"/>
      <c r="CA118" s="1034" t="s">
        <v>440</v>
      </c>
      <c r="CB118" s="1034"/>
      <c r="CC118" s="1034"/>
      <c r="CD118" s="1034"/>
      <c r="CE118" s="1034"/>
      <c r="CF118" s="954" t="s">
        <v>129</v>
      </c>
      <c r="CG118" s="955"/>
      <c r="CH118" s="955"/>
      <c r="CI118" s="955"/>
      <c r="CJ118" s="955"/>
      <c r="CK118" s="982"/>
      <c r="CL118" s="983"/>
      <c r="CM118" s="956" t="s">
        <v>462</v>
      </c>
      <c r="CN118" s="957"/>
      <c r="CO118" s="957"/>
      <c r="CP118" s="957"/>
      <c r="CQ118" s="957"/>
      <c r="CR118" s="957"/>
      <c r="CS118" s="957"/>
      <c r="CT118" s="957"/>
      <c r="CU118" s="957"/>
      <c r="CV118" s="957"/>
      <c r="CW118" s="957"/>
      <c r="CX118" s="957"/>
      <c r="CY118" s="957"/>
      <c r="CZ118" s="957"/>
      <c r="DA118" s="957"/>
      <c r="DB118" s="957"/>
      <c r="DC118" s="957"/>
      <c r="DD118" s="957"/>
      <c r="DE118" s="957"/>
      <c r="DF118" s="958"/>
      <c r="DG118" s="992" t="s">
        <v>129</v>
      </c>
      <c r="DH118" s="993"/>
      <c r="DI118" s="993"/>
      <c r="DJ118" s="993"/>
      <c r="DK118" s="994"/>
      <c r="DL118" s="995" t="s">
        <v>129</v>
      </c>
      <c r="DM118" s="993"/>
      <c r="DN118" s="993"/>
      <c r="DO118" s="993"/>
      <c r="DP118" s="994"/>
      <c r="DQ118" s="995" t="s">
        <v>129</v>
      </c>
      <c r="DR118" s="993"/>
      <c r="DS118" s="993"/>
      <c r="DT118" s="993"/>
      <c r="DU118" s="994"/>
      <c r="DV118" s="996" t="s">
        <v>440</v>
      </c>
      <c r="DW118" s="997"/>
      <c r="DX118" s="997"/>
      <c r="DY118" s="997"/>
      <c r="DZ118" s="998"/>
    </row>
    <row r="119" spans="1:130" s="226" customFormat="1" ht="26.25" customHeight="1" x14ac:dyDescent="0.15">
      <c r="A119" s="1090" t="s">
        <v>433</v>
      </c>
      <c r="B119" s="981"/>
      <c r="C119" s="963" t="s">
        <v>434</v>
      </c>
      <c r="D119" s="929"/>
      <c r="E119" s="929"/>
      <c r="F119" s="929"/>
      <c r="G119" s="929"/>
      <c r="H119" s="929"/>
      <c r="I119" s="929"/>
      <c r="J119" s="929"/>
      <c r="K119" s="929"/>
      <c r="L119" s="929"/>
      <c r="M119" s="929"/>
      <c r="N119" s="929"/>
      <c r="O119" s="929"/>
      <c r="P119" s="929"/>
      <c r="Q119" s="929"/>
      <c r="R119" s="929"/>
      <c r="S119" s="929"/>
      <c r="T119" s="929"/>
      <c r="U119" s="929"/>
      <c r="V119" s="929"/>
      <c r="W119" s="929"/>
      <c r="X119" s="929"/>
      <c r="Y119" s="929"/>
      <c r="Z119" s="930"/>
      <c r="AA119" s="931" t="s">
        <v>129</v>
      </c>
      <c r="AB119" s="932"/>
      <c r="AC119" s="932"/>
      <c r="AD119" s="932"/>
      <c r="AE119" s="933"/>
      <c r="AF119" s="934" t="s">
        <v>129</v>
      </c>
      <c r="AG119" s="932"/>
      <c r="AH119" s="932"/>
      <c r="AI119" s="932"/>
      <c r="AJ119" s="933"/>
      <c r="AK119" s="934" t="s">
        <v>129</v>
      </c>
      <c r="AL119" s="932"/>
      <c r="AM119" s="932"/>
      <c r="AN119" s="932"/>
      <c r="AO119" s="933"/>
      <c r="AP119" s="935" t="s">
        <v>129</v>
      </c>
      <c r="AQ119" s="936"/>
      <c r="AR119" s="936"/>
      <c r="AS119" s="936"/>
      <c r="AT119" s="937"/>
      <c r="AU119" s="942"/>
      <c r="AV119" s="943"/>
      <c r="AW119" s="943"/>
      <c r="AX119" s="943"/>
      <c r="AY119" s="943"/>
      <c r="AZ119" s="247" t="s">
        <v>189</v>
      </c>
      <c r="BA119" s="247"/>
      <c r="BB119" s="247"/>
      <c r="BC119" s="247"/>
      <c r="BD119" s="247"/>
      <c r="BE119" s="247"/>
      <c r="BF119" s="247"/>
      <c r="BG119" s="247"/>
      <c r="BH119" s="247"/>
      <c r="BI119" s="247"/>
      <c r="BJ119" s="247"/>
      <c r="BK119" s="247"/>
      <c r="BL119" s="247"/>
      <c r="BM119" s="247"/>
      <c r="BN119" s="247"/>
      <c r="BO119" s="1011" t="s">
        <v>463</v>
      </c>
      <c r="BP119" s="1039"/>
      <c r="BQ119" s="1033">
        <v>7826212</v>
      </c>
      <c r="BR119" s="1034"/>
      <c r="BS119" s="1034"/>
      <c r="BT119" s="1034"/>
      <c r="BU119" s="1034"/>
      <c r="BV119" s="1034">
        <v>7548075</v>
      </c>
      <c r="BW119" s="1034"/>
      <c r="BX119" s="1034"/>
      <c r="BY119" s="1034"/>
      <c r="BZ119" s="1034"/>
      <c r="CA119" s="1034">
        <v>7255975</v>
      </c>
      <c r="CB119" s="1034"/>
      <c r="CC119" s="1034"/>
      <c r="CD119" s="1034"/>
      <c r="CE119" s="1034"/>
      <c r="CF119" s="1035"/>
      <c r="CG119" s="1036"/>
      <c r="CH119" s="1036"/>
      <c r="CI119" s="1036"/>
      <c r="CJ119" s="1037"/>
      <c r="CK119" s="984"/>
      <c r="CL119" s="985"/>
      <c r="CM119" s="1007" t="s">
        <v>464</v>
      </c>
      <c r="CN119" s="999"/>
      <c r="CO119" s="999"/>
      <c r="CP119" s="999"/>
      <c r="CQ119" s="999"/>
      <c r="CR119" s="999"/>
      <c r="CS119" s="999"/>
      <c r="CT119" s="999"/>
      <c r="CU119" s="999"/>
      <c r="CV119" s="999"/>
      <c r="CW119" s="999"/>
      <c r="CX119" s="999"/>
      <c r="CY119" s="999"/>
      <c r="CZ119" s="999"/>
      <c r="DA119" s="999"/>
      <c r="DB119" s="999"/>
      <c r="DC119" s="999"/>
      <c r="DD119" s="999"/>
      <c r="DE119" s="999"/>
      <c r="DF119" s="1000"/>
      <c r="DG119" s="1038" t="s">
        <v>129</v>
      </c>
      <c r="DH119" s="1020"/>
      <c r="DI119" s="1020"/>
      <c r="DJ119" s="1020"/>
      <c r="DK119" s="1021"/>
      <c r="DL119" s="1019" t="s">
        <v>129</v>
      </c>
      <c r="DM119" s="1020"/>
      <c r="DN119" s="1020"/>
      <c r="DO119" s="1020"/>
      <c r="DP119" s="1021"/>
      <c r="DQ119" s="1019" t="s">
        <v>129</v>
      </c>
      <c r="DR119" s="1020"/>
      <c r="DS119" s="1020"/>
      <c r="DT119" s="1020"/>
      <c r="DU119" s="1021"/>
      <c r="DV119" s="1022" t="s">
        <v>129</v>
      </c>
      <c r="DW119" s="1023"/>
      <c r="DX119" s="1023"/>
      <c r="DY119" s="1023"/>
      <c r="DZ119" s="1024"/>
    </row>
    <row r="120" spans="1:130" s="226" customFormat="1" ht="26.25" customHeight="1" x14ac:dyDescent="0.15">
      <c r="A120" s="1091"/>
      <c r="B120" s="983"/>
      <c r="C120" s="956" t="s">
        <v>439</v>
      </c>
      <c r="D120" s="957"/>
      <c r="E120" s="957"/>
      <c r="F120" s="957"/>
      <c r="G120" s="957"/>
      <c r="H120" s="957"/>
      <c r="I120" s="957"/>
      <c r="J120" s="957"/>
      <c r="K120" s="957"/>
      <c r="L120" s="957"/>
      <c r="M120" s="957"/>
      <c r="N120" s="957"/>
      <c r="O120" s="957"/>
      <c r="P120" s="957"/>
      <c r="Q120" s="957"/>
      <c r="R120" s="957"/>
      <c r="S120" s="957"/>
      <c r="T120" s="957"/>
      <c r="U120" s="957"/>
      <c r="V120" s="957"/>
      <c r="W120" s="957"/>
      <c r="X120" s="957"/>
      <c r="Y120" s="957"/>
      <c r="Z120" s="958"/>
      <c r="AA120" s="992" t="s">
        <v>129</v>
      </c>
      <c r="AB120" s="993"/>
      <c r="AC120" s="993"/>
      <c r="AD120" s="993"/>
      <c r="AE120" s="994"/>
      <c r="AF120" s="995" t="s">
        <v>129</v>
      </c>
      <c r="AG120" s="993"/>
      <c r="AH120" s="993"/>
      <c r="AI120" s="993"/>
      <c r="AJ120" s="994"/>
      <c r="AK120" s="995" t="s">
        <v>129</v>
      </c>
      <c r="AL120" s="993"/>
      <c r="AM120" s="993"/>
      <c r="AN120" s="993"/>
      <c r="AO120" s="994"/>
      <c r="AP120" s="996" t="s">
        <v>440</v>
      </c>
      <c r="AQ120" s="997"/>
      <c r="AR120" s="997"/>
      <c r="AS120" s="997"/>
      <c r="AT120" s="998"/>
      <c r="AU120" s="1025" t="s">
        <v>465</v>
      </c>
      <c r="AV120" s="1026"/>
      <c r="AW120" s="1026"/>
      <c r="AX120" s="1026"/>
      <c r="AY120" s="1027"/>
      <c r="AZ120" s="963" t="s">
        <v>466</v>
      </c>
      <c r="BA120" s="929"/>
      <c r="BB120" s="929"/>
      <c r="BC120" s="929"/>
      <c r="BD120" s="929"/>
      <c r="BE120" s="929"/>
      <c r="BF120" s="929"/>
      <c r="BG120" s="929"/>
      <c r="BH120" s="929"/>
      <c r="BI120" s="929"/>
      <c r="BJ120" s="929"/>
      <c r="BK120" s="929"/>
      <c r="BL120" s="929"/>
      <c r="BM120" s="929"/>
      <c r="BN120" s="929"/>
      <c r="BO120" s="929"/>
      <c r="BP120" s="930"/>
      <c r="BQ120" s="964">
        <v>1640667</v>
      </c>
      <c r="BR120" s="965"/>
      <c r="BS120" s="965"/>
      <c r="BT120" s="965"/>
      <c r="BU120" s="965"/>
      <c r="BV120" s="965">
        <v>1680658</v>
      </c>
      <c r="BW120" s="965"/>
      <c r="BX120" s="965"/>
      <c r="BY120" s="965"/>
      <c r="BZ120" s="965"/>
      <c r="CA120" s="965">
        <v>1827994</v>
      </c>
      <c r="CB120" s="965"/>
      <c r="CC120" s="965"/>
      <c r="CD120" s="965"/>
      <c r="CE120" s="965"/>
      <c r="CF120" s="978">
        <v>62.4</v>
      </c>
      <c r="CG120" s="979"/>
      <c r="CH120" s="979"/>
      <c r="CI120" s="979"/>
      <c r="CJ120" s="979"/>
      <c r="CK120" s="1040" t="s">
        <v>467</v>
      </c>
      <c r="CL120" s="1041"/>
      <c r="CM120" s="1041"/>
      <c r="CN120" s="1041"/>
      <c r="CO120" s="1042"/>
      <c r="CP120" s="1048" t="s">
        <v>410</v>
      </c>
      <c r="CQ120" s="1049"/>
      <c r="CR120" s="1049"/>
      <c r="CS120" s="1049"/>
      <c r="CT120" s="1049"/>
      <c r="CU120" s="1049"/>
      <c r="CV120" s="1049"/>
      <c r="CW120" s="1049"/>
      <c r="CX120" s="1049"/>
      <c r="CY120" s="1049"/>
      <c r="CZ120" s="1049"/>
      <c r="DA120" s="1049"/>
      <c r="DB120" s="1049"/>
      <c r="DC120" s="1049"/>
      <c r="DD120" s="1049"/>
      <c r="DE120" s="1049"/>
      <c r="DF120" s="1050"/>
      <c r="DG120" s="964" t="s">
        <v>129</v>
      </c>
      <c r="DH120" s="965"/>
      <c r="DI120" s="965"/>
      <c r="DJ120" s="965"/>
      <c r="DK120" s="965"/>
      <c r="DL120" s="965" t="s">
        <v>129</v>
      </c>
      <c r="DM120" s="965"/>
      <c r="DN120" s="965"/>
      <c r="DO120" s="965"/>
      <c r="DP120" s="965"/>
      <c r="DQ120" s="965">
        <v>402554</v>
      </c>
      <c r="DR120" s="965"/>
      <c r="DS120" s="965"/>
      <c r="DT120" s="965"/>
      <c r="DU120" s="965"/>
      <c r="DV120" s="966">
        <v>13.7</v>
      </c>
      <c r="DW120" s="966"/>
      <c r="DX120" s="966"/>
      <c r="DY120" s="966"/>
      <c r="DZ120" s="967"/>
    </row>
    <row r="121" spans="1:130" s="226" customFormat="1" ht="26.25" customHeight="1" x14ac:dyDescent="0.15">
      <c r="A121" s="1091"/>
      <c r="B121" s="983"/>
      <c r="C121" s="1008" t="s">
        <v>468</v>
      </c>
      <c r="D121" s="1009"/>
      <c r="E121" s="1009"/>
      <c r="F121" s="1009"/>
      <c r="G121" s="1009"/>
      <c r="H121" s="1009"/>
      <c r="I121" s="1009"/>
      <c r="J121" s="1009"/>
      <c r="K121" s="1009"/>
      <c r="L121" s="1009"/>
      <c r="M121" s="1009"/>
      <c r="N121" s="1009"/>
      <c r="O121" s="1009"/>
      <c r="P121" s="1009"/>
      <c r="Q121" s="1009"/>
      <c r="R121" s="1009"/>
      <c r="S121" s="1009"/>
      <c r="T121" s="1009"/>
      <c r="U121" s="1009"/>
      <c r="V121" s="1009"/>
      <c r="W121" s="1009"/>
      <c r="X121" s="1009"/>
      <c r="Y121" s="1009"/>
      <c r="Z121" s="1010"/>
      <c r="AA121" s="992" t="s">
        <v>129</v>
      </c>
      <c r="AB121" s="993"/>
      <c r="AC121" s="993"/>
      <c r="AD121" s="993"/>
      <c r="AE121" s="994"/>
      <c r="AF121" s="995" t="s">
        <v>129</v>
      </c>
      <c r="AG121" s="993"/>
      <c r="AH121" s="993"/>
      <c r="AI121" s="993"/>
      <c r="AJ121" s="994"/>
      <c r="AK121" s="995" t="s">
        <v>129</v>
      </c>
      <c r="AL121" s="993"/>
      <c r="AM121" s="993"/>
      <c r="AN121" s="993"/>
      <c r="AO121" s="994"/>
      <c r="AP121" s="996" t="s">
        <v>129</v>
      </c>
      <c r="AQ121" s="997"/>
      <c r="AR121" s="997"/>
      <c r="AS121" s="997"/>
      <c r="AT121" s="998"/>
      <c r="AU121" s="1028"/>
      <c r="AV121" s="1029"/>
      <c r="AW121" s="1029"/>
      <c r="AX121" s="1029"/>
      <c r="AY121" s="1030"/>
      <c r="AZ121" s="956" t="s">
        <v>469</v>
      </c>
      <c r="BA121" s="957"/>
      <c r="BB121" s="957"/>
      <c r="BC121" s="957"/>
      <c r="BD121" s="957"/>
      <c r="BE121" s="957"/>
      <c r="BF121" s="957"/>
      <c r="BG121" s="957"/>
      <c r="BH121" s="957"/>
      <c r="BI121" s="957"/>
      <c r="BJ121" s="957"/>
      <c r="BK121" s="957"/>
      <c r="BL121" s="957"/>
      <c r="BM121" s="957"/>
      <c r="BN121" s="957"/>
      <c r="BO121" s="957"/>
      <c r="BP121" s="958"/>
      <c r="BQ121" s="959">
        <v>569464</v>
      </c>
      <c r="BR121" s="960"/>
      <c r="BS121" s="960"/>
      <c r="BT121" s="960"/>
      <c r="BU121" s="960"/>
      <c r="BV121" s="960">
        <v>549728</v>
      </c>
      <c r="BW121" s="960"/>
      <c r="BX121" s="960"/>
      <c r="BY121" s="960"/>
      <c r="BZ121" s="960"/>
      <c r="CA121" s="960">
        <v>538296</v>
      </c>
      <c r="CB121" s="960"/>
      <c r="CC121" s="960"/>
      <c r="CD121" s="960"/>
      <c r="CE121" s="960"/>
      <c r="CF121" s="954">
        <v>18.399999999999999</v>
      </c>
      <c r="CG121" s="955"/>
      <c r="CH121" s="955"/>
      <c r="CI121" s="955"/>
      <c r="CJ121" s="955"/>
      <c r="CK121" s="1043"/>
      <c r="CL121" s="1044"/>
      <c r="CM121" s="1044"/>
      <c r="CN121" s="1044"/>
      <c r="CO121" s="1045"/>
      <c r="CP121" s="1053" t="s">
        <v>408</v>
      </c>
      <c r="CQ121" s="1054"/>
      <c r="CR121" s="1054"/>
      <c r="CS121" s="1054"/>
      <c r="CT121" s="1054"/>
      <c r="CU121" s="1054"/>
      <c r="CV121" s="1054"/>
      <c r="CW121" s="1054"/>
      <c r="CX121" s="1054"/>
      <c r="CY121" s="1054"/>
      <c r="CZ121" s="1054"/>
      <c r="DA121" s="1054"/>
      <c r="DB121" s="1054"/>
      <c r="DC121" s="1054"/>
      <c r="DD121" s="1054"/>
      <c r="DE121" s="1054"/>
      <c r="DF121" s="1055"/>
      <c r="DG121" s="959">
        <v>149282</v>
      </c>
      <c r="DH121" s="960"/>
      <c r="DI121" s="960"/>
      <c r="DJ121" s="960"/>
      <c r="DK121" s="960"/>
      <c r="DL121" s="960">
        <v>143888</v>
      </c>
      <c r="DM121" s="960"/>
      <c r="DN121" s="960"/>
      <c r="DO121" s="960"/>
      <c r="DP121" s="960"/>
      <c r="DQ121" s="960">
        <v>129615</v>
      </c>
      <c r="DR121" s="960"/>
      <c r="DS121" s="960"/>
      <c r="DT121" s="960"/>
      <c r="DU121" s="960"/>
      <c r="DV121" s="961">
        <v>4.4000000000000004</v>
      </c>
      <c r="DW121" s="961"/>
      <c r="DX121" s="961"/>
      <c r="DY121" s="961"/>
      <c r="DZ121" s="962"/>
    </row>
    <row r="122" spans="1:130" s="226" customFormat="1" ht="26.25" customHeight="1" x14ac:dyDescent="0.15">
      <c r="A122" s="1091"/>
      <c r="B122" s="983"/>
      <c r="C122" s="956" t="s">
        <v>450</v>
      </c>
      <c r="D122" s="957"/>
      <c r="E122" s="957"/>
      <c r="F122" s="957"/>
      <c r="G122" s="957"/>
      <c r="H122" s="957"/>
      <c r="I122" s="957"/>
      <c r="J122" s="957"/>
      <c r="K122" s="957"/>
      <c r="L122" s="957"/>
      <c r="M122" s="957"/>
      <c r="N122" s="957"/>
      <c r="O122" s="957"/>
      <c r="P122" s="957"/>
      <c r="Q122" s="957"/>
      <c r="R122" s="957"/>
      <c r="S122" s="957"/>
      <c r="T122" s="957"/>
      <c r="U122" s="957"/>
      <c r="V122" s="957"/>
      <c r="W122" s="957"/>
      <c r="X122" s="957"/>
      <c r="Y122" s="957"/>
      <c r="Z122" s="958"/>
      <c r="AA122" s="992" t="s">
        <v>440</v>
      </c>
      <c r="AB122" s="993"/>
      <c r="AC122" s="993"/>
      <c r="AD122" s="993"/>
      <c r="AE122" s="994"/>
      <c r="AF122" s="995" t="s">
        <v>129</v>
      </c>
      <c r="AG122" s="993"/>
      <c r="AH122" s="993"/>
      <c r="AI122" s="993"/>
      <c r="AJ122" s="994"/>
      <c r="AK122" s="995" t="s">
        <v>129</v>
      </c>
      <c r="AL122" s="993"/>
      <c r="AM122" s="993"/>
      <c r="AN122" s="993"/>
      <c r="AO122" s="994"/>
      <c r="AP122" s="996" t="s">
        <v>129</v>
      </c>
      <c r="AQ122" s="997"/>
      <c r="AR122" s="997"/>
      <c r="AS122" s="997"/>
      <c r="AT122" s="998"/>
      <c r="AU122" s="1028"/>
      <c r="AV122" s="1029"/>
      <c r="AW122" s="1029"/>
      <c r="AX122" s="1029"/>
      <c r="AY122" s="1030"/>
      <c r="AZ122" s="1007" t="s">
        <v>470</v>
      </c>
      <c r="BA122" s="999"/>
      <c r="BB122" s="999"/>
      <c r="BC122" s="999"/>
      <c r="BD122" s="999"/>
      <c r="BE122" s="999"/>
      <c r="BF122" s="999"/>
      <c r="BG122" s="999"/>
      <c r="BH122" s="999"/>
      <c r="BI122" s="999"/>
      <c r="BJ122" s="999"/>
      <c r="BK122" s="999"/>
      <c r="BL122" s="999"/>
      <c r="BM122" s="999"/>
      <c r="BN122" s="999"/>
      <c r="BO122" s="999"/>
      <c r="BP122" s="1000"/>
      <c r="BQ122" s="1033">
        <v>4827871</v>
      </c>
      <c r="BR122" s="1034"/>
      <c r="BS122" s="1034"/>
      <c r="BT122" s="1034"/>
      <c r="BU122" s="1034"/>
      <c r="BV122" s="1034">
        <v>4438016</v>
      </c>
      <c r="BW122" s="1034"/>
      <c r="BX122" s="1034"/>
      <c r="BY122" s="1034"/>
      <c r="BZ122" s="1034"/>
      <c r="CA122" s="1034">
        <v>4423881</v>
      </c>
      <c r="CB122" s="1034"/>
      <c r="CC122" s="1034"/>
      <c r="CD122" s="1034"/>
      <c r="CE122" s="1034"/>
      <c r="CF122" s="1051">
        <v>151</v>
      </c>
      <c r="CG122" s="1052"/>
      <c r="CH122" s="1052"/>
      <c r="CI122" s="1052"/>
      <c r="CJ122" s="1052"/>
      <c r="CK122" s="1043"/>
      <c r="CL122" s="1044"/>
      <c r="CM122" s="1044"/>
      <c r="CN122" s="1044"/>
      <c r="CO122" s="1045"/>
      <c r="CP122" s="1053" t="s">
        <v>406</v>
      </c>
      <c r="CQ122" s="1054"/>
      <c r="CR122" s="1054"/>
      <c r="CS122" s="1054"/>
      <c r="CT122" s="1054"/>
      <c r="CU122" s="1054"/>
      <c r="CV122" s="1054"/>
      <c r="CW122" s="1054"/>
      <c r="CX122" s="1054"/>
      <c r="CY122" s="1054"/>
      <c r="CZ122" s="1054"/>
      <c r="DA122" s="1054"/>
      <c r="DB122" s="1054"/>
      <c r="DC122" s="1054"/>
      <c r="DD122" s="1054"/>
      <c r="DE122" s="1054"/>
      <c r="DF122" s="1055"/>
      <c r="DG122" s="959" t="s">
        <v>129</v>
      </c>
      <c r="DH122" s="960"/>
      <c r="DI122" s="960"/>
      <c r="DJ122" s="960"/>
      <c r="DK122" s="960"/>
      <c r="DL122" s="960" t="s">
        <v>129</v>
      </c>
      <c r="DM122" s="960"/>
      <c r="DN122" s="960"/>
      <c r="DO122" s="960"/>
      <c r="DP122" s="960"/>
      <c r="DQ122" s="960" t="s">
        <v>129</v>
      </c>
      <c r="DR122" s="960"/>
      <c r="DS122" s="960"/>
      <c r="DT122" s="960"/>
      <c r="DU122" s="960"/>
      <c r="DV122" s="961" t="s">
        <v>440</v>
      </c>
      <c r="DW122" s="961"/>
      <c r="DX122" s="961"/>
      <c r="DY122" s="961"/>
      <c r="DZ122" s="962"/>
    </row>
    <row r="123" spans="1:130" s="226" customFormat="1" ht="26.25" customHeight="1" x14ac:dyDescent="0.15">
      <c r="A123" s="1091"/>
      <c r="B123" s="983"/>
      <c r="C123" s="956" t="s">
        <v>457</v>
      </c>
      <c r="D123" s="957"/>
      <c r="E123" s="957"/>
      <c r="F123" s="957"/>
      <c r="G123" s="957"/>
      <c r="H123" s="957"/>
      <c r="I123" s="957"/>
      <c r="J123" s="957"/>
      <c r="K123" s="957"/>
      <c r="L123" s="957"/>
      <c r="M123" s="957"/>
      <c r="N123" s="957"/>
      <c r="O123" s="957"/>
      <c r="P123" s="957"/>
      <c r="Q123" s="957"/>
      <c r="R123" s="957"/>
      <c r="S123" s="957"/>
      <c r="T123" s="957"/>
      <c r="U123" s="957"/>
      <c r="V123" s="957"/>
      <c r="W123" s="957"/>
      <c r="X123" s="957"/>
      <c r="Y123" s="957"/>
      <c r="Z123" s="958"/>
      <c r="AA123" s="992" t="s">
        <v>129</v>
      </c>
      <c r="AB123" s="993"/>
      <c r="AC123" s="993"/>
      <c r="AD123" s="993"/>
      <c r="AE123" s="994"/>
      <c r="AF123" s="995" t="s">
        <v>129</v>
      </c>
      <c r="AG123" s="993"/>
      <c r="AH123" s="993"/>
      <c r="AI123" s="993"/>
      <c r="AJ123" s="994"/>
      <c r="AK123" s="995" t="s">
        <v>129</v>
      </c>
      <c r="AL123" s="993"/>
      <c r="AM123" s="993"/>
      <c r="AN123" s="993"/>
      <c r="AO123" s="994"/>
      <c r="AP123" s="996" t="s">
        <v>129</v>
      </c>
      <c r="AQ123" s="997"/>
      <c r="AR123" s="997"/>
      <c r="AS123" s="997"/>
      <c r="AT123" s="998"/>
      <c r="AU123" s="1031"/>
      <c r="AV123" s="1032"/>
      <c r="AW123" s="1032"/>
      <c r="AX123" s="1032"/>
      <c r="AY123" s="1032"/>
      <c r="AZ123" s="247" t="s">
        <v>189</v>
      </c>
      <c r="BA123" s="247"/>
      <c r="BB123" s="247"/>
      <c r="BC123" s="247"/>
      <c r="BD123" s="247"/>
      <c r="BE123" s="247"/>
      <c r="BF123" s="247"/>
      <c r="BG123" s="247"/>
      <c r="BH123" s="247"/>
      <c r="BI123" s="247"/>
      <c r="BJ123" s="247"/>
      <c r="BK123" s="247"/>
      <c r="BL123" s="247"/>
      <c r="BM123" s="247"/>
      <c r="BN123" s="247"/>
      <c r="BO123" s="1011" t="s">
        <v>471</v>
      </c>
      <c r="BP123" s="1039"/>
      <c r="BQ123" s="1097">
        <v>7038002</v>
      </c>
      <c r="BR123" s="1098"/>
      <c r="BS123" s="1098"/>
      <c r="BT123" s="1098"/>
      <c r="BU123" s="1098"/>
      <c r="BV123" s="1098">
        <v>6668402</v>
      </c>
      <c r="BW123" s="1098"/>
      <c r="BX123" s="1098"/>
      <c r="BY123" s="1098"/>
      <c r="BZ123" s="1098"/>
      <c r="CA123" s="1098">
        <v>6790171</v>
      </c>
      <c r="CB123" s="1098"/>
      <c r="CC123" s="1098"/>
      <c r="CD123" s="1098"/>
      <c r="CE123" s="1098"/>
      <c r="CF123" s="1035"/>
      <c r="CG123" s="1036"/>
      <c r="CH123" s="1036"/>
      <c r="CI123" s="1036"/>
      <c r="CJ123" s="1037"/>
      <c r="CK123" s="1043"/>
      <c r="CL123" s="1044"/>
      <c r="CM123" s="1044"/>
      <c r="CN123" s="1044"/>
      <c r="CO123" s="1045"/>
      <c r="CP123" s="1053" t="s">
        <v>407</v>
      </c>
      <c r="CQ123" s="1054"/>
      <c r="CR123" s="1054"/>
      <c r="CS123" s="1054"/>
      <c r="CT123" s="1054"/>
      <c r="CU123" s="1054"/>
      <c r="CV123" s="1054"/>
      <c r="CW123" s="1054"/>
      <c r="CX123" s="1054"/>
      <c r="CY123" s="1054"/>
      <c r="CZ123" s="1054"/>
      <c r="DA123" s="1054"/>
      <c r="DB123" s="1054"/>
      <c r="DC123" s="1054"/>
      <c r="DD123" s="1054"/>
      <c r="DE123" s="1054"/>
      <c r="DF123" s="1055"/>
      <c r="DG123" s="992" t="s">
        <v>129</v>
      </c>
      <c r="DH123" s="993"/>
      <c r="DI123" s="993"/>
      <c r="DJ123" s="993"/>
      <c r="DK123" s="994"/>
      <c r="DL123" s="995" t="s">
        <v>129</v>
      </c>
      <c r="DM123" s="993"/>
      <c r="DN123" s="993"/>
      <c r="DO123" s="993"/>
      <c r="DP123" s="994"/>
      <c r="DQ123" s="995" t="s">
        <v>440</v>
      </c>
      <c r="DR123" s="993"/>
      <c r="DS123" s="993"/>
      <c r="DT123" s="993"/>
      <c r="DU123" s="994"/>
      <c r="DV123" s="996" t="s">
        <v>440</v>
      </c>
      <c r="DW123" s="997"/>
      <c r="DX123" s="997"/>
      <c r="DY123" s="997"/>
      <c r="DZ123" s="998"/>
    </row>
    <row r="124" spans="1:130" s="226" customFormat="1" ht="26.25" customHeight="1" thickBot="1" x14ac:dyDescent="0.2">
      <c r="A124" s="1091"/>
      <c r="B124" s="983"/>
      <c r="C124" s="956" t="s">
        <v>460</v>
      </c>
      <c r="D124" s="957"/>
      <c r="E124" s="957"/>
      <c r="F124" s="957"/>
      <c r="G124" s="957"/>
      <c r="H124" s="957"/>
      <c r="I124" s="957"/>
      <c r="J124" s="957"/>
      <c r="K124" s="957"/>
      <c r="L124" s="957"/>
      <c r="M124" s="957"/>
      <c r="N124" s="957"/>
      <c r="O124" s="957"/>
      <c r="P124" s="957"/>
      <c r="Q124" s="957"/>
      <c r="R124" s="957"/>
      <c r="S124" s="957"/>
      <c r="T124" s="957"/>
      <c r="U124" s="957"/>
      <c r="V124" s="957"/>
      <c r="W124" s="957"/>
      <c r="X124" s="957"/>
      <c r="Y124" s="957"/>
      <c r="Z124" s="958"/>
      <c r="AA124" s="992" t="s">
        <v>129</v>
      </c>
      <c r="AB124" s="993"/>
      <c r="AC124" s="993"/>
      <c r="AD124" s="993"/>
      <c r="AE124" s="994"/>
      <c r="AF124" s="995" t="s">
        <v>129</v>
      </c>
      <c r="AG124" s="993"/>
      <c r="AH124" s="993"/>
      <c r="AI124" s="993"/>
      <c r="AJ124" s="994"/>
      <c r="AK124" s="995" t="s">
        <v>129</v>
      </c>
      <c r="AL124" s="993"/>
      <c r="AM124" s="993"/>
      <c r="AN124" s="993"/>
      <c r="AO124" s="994"/>
      <c r="AP124" s="996" t="s">
        <v>129</v>
      </c>
      <c r="AQ124" s="997"/>
      <c r="AR124" s="997"/>
      <c r="AS124" s="997"/>
      <c r="AT124" s="998"/>
      <c r="AU124" s="1093" t="s">
        <v>472</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28.7</v>
      </c>
      <c r="BR124" s="1061"/>
      <c r="BS124" s="1061"/>
      <c r="BT124" s="1061"/>
      <c r="BU124" s="1061"/>
      <c r="BV124" s="1061">
        <v>29.7</v>
      </c>
      <c r="BW124" s="1061"/>
      <c r="BX124" s="1061"/>
      <c r="BY124" s="1061"/>
      <c r="BZ124" s="1061"/>
      <c r="CA124" s="1061">
        <v>15.9</v>
      </c>
      <c r="CB124" s="1061"/>
      <c r="CC124" s="1061"/>
      <c r="CD124" s="1061"/>
      <c r="CE124" s="1061"/>
      <c r="CF124" s="1062"/>
      <c r="CG124" s="1063"/>
      <c r="CH124" s="1063"/>
      <c r="CI124" s="1063"/>
      <c r="CJ124" s="1064"/>
      <c r="CK124" s="1046"/>
      <c r="CL124" s="1046"/>
      <c r="CM124" s="1046"/>
      <c r="CN124" s="1046"/>
      <c r="CO124" s="1047"/>
      <c r="CP124" s="1053" t="s">
        <v>473</v>
      </c>
      <c r="CQ124" s="1054"/>
      <c r="CR124" s="1054"/>
      <c r="CS124" s="1054"/>
      <c r="CT124" s="1054"/>
      <c r="CU124" s="1054"/>
      <c r="CV124" s="1054"/>
      <c r="CW124" s="1054"/>
      <c r="CX124" s="1054"/>
      <c r="CY124" s="1054"/>
      <c r="CZ124" s="1054"/>
      <c r="DA124" s="1054"/>
      <c r="DB124" s="1054"/>
      <c r="DC124" s="1054"/>
      <c r="DD124" s="1054"/>
      <c r="DE124" s="1054"/>
      <c r="DF124" s="1055"/>
      <c r="DG124" s="1038">
        <v>482417</v>
      </c>
      <c r="DH124" s="1020"/>
      <c r="DI124" s="1020"/>
      <c r="DJ124" s="1020"/>
      <c r="DK124" s="1021"/>
      <c r="DL124" s="1019">
        <v>399945</v>
      </c>
      <c r="DM124" s="1020"/>
      <c r="DN124" s="1020"/>
      <c r="DO124" s="1020"/>
      <c r="DP124" s="1021"/>
      <c r="DQ124" s="1019" t="s">
        <v>129</v>
      </c>
      <c r="DR124" s="1020"/>
      <c r="DS124" s="1020"/>
      <c r="DT124" s="1020"/>
      <c r="DU124" s="1021"/>
      <c r="DV124" s="1022" t="s">
        <v>129</v>
      </c>
      <c r="DW124" s="1023"/>
      <c r="DX124" s="1023"/>
      <c r="DY124" s="1023"/>
      <c r="DZ124" s="1024"/>
    </row>
    <row r="125" spans="1:130" s="226" customFormat="1" ht="26.25" customHeight="1" x14ac:dyDescent="0.15">
      <c r="A125" s="1091"/>
      <c r="B125" s="983"/>
      <c r="C125" s="956" t="s">
        <v>462</v>
      </c>
      <c r="D125" s="957"/>
      <c r="E125" s="957"/>
      <c r="F125" s="957"/>
      <c r="G125" s="957"/>
      <c r="H125" s="957"/>
      <c r="I125" s="957"/>
      <c r="J125" s="957"/>
      <c r="K125" s="957"/>
      <c r="L125" s="957"/>
      <c r="M125" s="957"/>
      <c r="N125" s="957"/>
      <c r="O125" s="957"/>
      <c r="P125" s="957"/>
      <c r="Q125" s="957"/>
      <c r="R125" s="957"/>
      <c r="S125" s="957"/>
      <c r="T125" s="957"/>
      <c r="U125" s="957"/>
      <c r="V125" s="957"/>
      <c r="W125" s="957"/>
      <c r="X125" s="957"/>
      <c r="Y125" s="957"/>
      <c r="Z125" s="958"/>
      <c r="AA125" s="992" t="s">
        <v>129</v>
      </c>
      <c r="AB125" s="993"/>
      <c r="AC125" s="993"/>
      <c r="AD125" s="993"/>
      <c r="AE125" s="994"/>
      <c r="AF125" s="995" t="s">
        <v>129</v>
      </c>
      <c r="AG125" s="993"/>
      <c r="AH125" s="993"/>
      <c r="AI125" s="993"/>
      <c r="AJ125" s="994"/>
      <c r="AK125" s="995" t="s">
        <v>129</v>
      </c>
      <c r="AL125" s="993"/>
      <c r="AM125" s="993"/>
      <c r="AN125" s="993"/>
      <c r="AO125" s="994"/>
      <c r="AP125" s="996" t="s">
        <v>129</v>
      </c>
      <c r="AQ125" s="997"/>
      <c r="AR125" s="997"/>
      <c r="AS125" s="997"/>
      <c r="AT125" s="99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6" t="s">
        <v>474</v>
      </c>
      <c r="CL125" s="1041"/>
      <c r="CM125" s="1041"/>
      <c r="CN125" s="1041"/>
      <c r="CO125" s="1042"/>
      <c r="CP125" s="963" t="s">
        <v>475</v>
      </c>
      <c r="CQ125" s="929"/>
      <c r="CR125" s="929"/>
      <c r="CS125" s="929"/>
      <c r="CT125" s="929"/>
      <c r="CU125" s="929"/>
      <c r="CV125" s="929"/>
      <c r="CW125" s="929"/>
      <c r="CX125" s="929"/>
      <c r="CY125" s="929"/>
      <c r="CZ125" s="929"/>
      <c r="DA125" s="929"/>
      <c r="DB125" s="929"/>
      <c r="DC125" s="929"/>
      <c r="DD125" s="929"/>
      <c r="DE125" s="929"/>
      <c r="DF125" s="930"/>
      <c r="DG125" s="964" t="s">
        <v>129</v>
      </c>
      <c r="DH125" s="965"/>
      <c r="DI125" s="965"/>
      <c r="DJ125" s="965"/>
      <c r="DK125" s="965"/>
      <c r="DL125" s="965" t="s">
        <v>129</v>
      </c>
      <c r="DM125" s="965"/>
      <c r="DN125" s="965"/>
      <c r="DO125" s="965"/>
      <c r="DP125" s="965"/>
      <c r="DQ125" s="965" t="s">
        <v>129</v>
      </c>
      <c r="DR125" s="965"/>
      <c r="DS125" s="965"/>
      <c r="DT125" s="965"/>
      <c r="DU125" s="965"/>
      <c r="DV125" s="966" t="s">
        <v>440</v>
      </c>
      <c r="DW125" s="966"/>
      <c r="DX125" s="966"/>
      <c r="DY125" s="966"/>
      <c r="DZ125" s="967"/>
    </row>
    <row r="126" spans="1:130" s="226" customFormat="1" ht="26.25" customHeight="1" thickBot="1" x14ac:dyDescent="0.2">
      <c r="A126" s="1091"/>
      <c r="B126" s="983"/>
      <c r="C126" s="956" t="s">
        <v>464</v>
      </c>
      <c r="D126" s="957"/>
      <c r="E126" s="957"/>
      <c r="F126" s="957"/>
      <c r="G126" s="957"/>
      <c r="H126" s="957"/>
      <c r="I126" s="957"/>
      <c r="J126" s="957"/>
      <c r="K126" s="957"/>
      <c r="L126" s="957"/>
      <c r="M126" s="957"/>
      <c r="N126" s="957"/>
      <c r="O126" s="957"/>
      <c r="P126" s="957"/>
      <c r="Q126" s="957"/>
      <c r="R126" s="957"/>
      <c r="S126" s="957"/>
      <c r="T126" s="957"/>
      <c r="U126" s="957"/>
      <c r="V126" s="957"/>
      <c r="W126" s="957"/>
      <c r="X126" s="957"/>
      <c r="Y126" s="957"/>
      <c r="Z126" s="958"/>
      <c r="AA126" s="992">
        <v>32</v>
      </c>
      <c r="AB126" s="993"/>
      <c r="AC126" s="993"/>
      <c r="AD126" s="993"/>
      <c r="AE126" s="994"/>
      <c r="AF126" s="995">
        <v>15</v>
      </c>
      <c r="AG126" s="993"/>
      <c r="AH126" s="993"/>
      <c r="AI126" s="993"/>
      <c r="AJ126" s="994"/>
      <c r="AK126" s="995">
        <v>111</v>
      </c>
      <c r="AL126" s="993"/>
      <c r="AM126" s="993"/>
      <c r="AN126" s="993"/>
      <c r="AO126" s="994"/>
      <c r="AP126" s="996">
        <v>0</v>
      </c>
      <c r="AQ126" s="997"/>
      <c r="AR126" s="997"/>
      <c r="AS126" s="997"/>
      <c r="AT126" s="99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7"/>
      <c r="CL126" s="1044"/>
      <c r="CM126" s="1044"/>
      <c r="CN126" s="1044"/>
      <c r="CO126" s="1045"/>
      <c r="CP126" s="956" t="s">
        <v>476</v>
      </c>
      <c r="CQ126" s="957"/>
      <c r="CR126" s="957"/>
      <c r="CS126" s="957"/>
      <c r="CT126" s="957"/>
      <c r="CU126" s="957"/>
      <c r="CV126" s="957"/>
      <c r="CW126" s="957"/>
      <c r="CX126" s="957"/>
      <c r="CY126" s="957"/>
      <c r="CZ126" s="957"/>
      <c r="DA126" s="957"/>
      <c r="DB126" s="957"/>
      <c r="DC126" s="957"/>
      <c r="DD126" s="957"/>
      <c r="DE126" s="957"/>
      <c r="DF126" s="958"/>
      <c r="DG126" s="959" t="s">
        <v>129</v>
      </c>
      <c r="DH126" s="960"/>
      <c r="DI126" s="960"/>
      <c r="DJ126" s="960"/>
      <c r="DK126" s="960"/>
      <c r="DL126" s="960" t="s">
        <v>129</v>
      </c>
      <c r="DM126" s="960"/>
      <c r="DN126" s="960"/>
      <c r="DO126" s="960"/>
      <c r="DP126" s="960"/>
      <c r="DQ126" s="960" t="s">
        <v>129</v>
      </c>
      <c r="DR126" s="960"/>
      <c r="DS126" s="960"/>
      <c r="DT126" s="960"/>
      <c r="DU126" s="960"/>
      <c r="DV126" s="961" t="s">
        <v>129</v>
      </c>
      <c r="DW126" s="961"/>
      <c r="DX126" s="961"/>
      <c r="DY126" s="961"/>
      <c r="DZ126" s="962"/>
    </row>
    <row r="127" spans="1:130" s="226" customFormat="1" ht="26.25" customHeight="1" x14ac:dyDescent="0.15">
      <c r="A127" s="1092"/>
      <c r="B127" s="985"/>
      <c r="C127" s="1007" t="s">
        <v>477</v>
      </c>
      <c r="D127" s="999"/>
      <c r="E127" s="999"/>
      <c r="F127" s="999"/>
      <c r="G127" s="999"/>
      <c r="H127" s="999"/>
      <c r="I127" s="999"/>
      <c r="J127" s="999"/>
      <c r="K127" s="999"/>
      <c r="L127" s="999"/>
      <c r="M127" s="999"/>
      <c r="N127" s="999"/>
      <c r="O127" s="999"/>
      <c r="P127" s="999"/>
      <c r="Q127" s="999"/>
      <c r="R127" s="999"/>
      <c r="S127" s="999"/>
      <c r="T127" s="999"/>
      <c r="U127" s="999"/>
      <c r="V127" s="999"/>
      <c r="W127" s="999"/>
      <c r="X127" s="999"/>
      <c r="Y127" s="999"/>
      <c r="Z127" s="1000"/>
      <c r="AA127" s="992">
        <v>293</v>
      </c>
      <c r="AB127" s="993"/>
      <c r="AC127" s="993"/>
      <c r="AD127" s="993"/>
      <c r="AE127" s="994"/>
      <c r="AF127" s="995">
        <v>241</v>
      </c>
      <c r="AG127" s="993"/>
      <c r="AH127" s="993"/>
      <c r="AI127" s="993"/>
      <c r="AJ127" s="994"/>
      <c r="AK127" s="995">
        <v>203</v>
      </c>
      <c r="AL127" s="993"/>
      <c r="AM127" s="993"/>
      <c r="AN127" s="993"/>
      <c r="AO127" s="994"/>
      <c r="AP127" s="996">
        <v>0</v>
      </c>
      <c r="AQ127" s="997"/>
      <c r="AR127" s="997"/>
      <c r="AS127" s="997"/>
      <c r="AT127" s="998"/>
      <c r="AU127" s="228"/>
      <c r="AV127" s="228"/>
      <c r="AW127" s="228"/>
      <c r="AX127" s="1065" t="s">
        <v>478</v>
      </c>
      <c r="AY127" s="1066"/>
      <c r="AZ127" s="1066"/>
      <c r="BA127" s="1066"/>
      <c r="BB127" s="1066"/>
      <c r="BC127" s="1066"/>
      <c r="BD127" s="1066"/>
      <c r="BE127" s="1067"/>
      <c r="BF127" s="1068" t="s">
        <v>479</v>
      </c>
      <c r="BG127" s="1066"/>
      <c r="BH127" s="1066"/>
      <c r="BI127" s="1066"/>
      <c r="BJ127" s="1066"/>
      <c r="BK127" s="1066"/>
      <c r="BL127" s="1067"/>
      <c r="BM127" s="1068" t="s">
        <v>480</v>
      </c>
      <c r="BN127" s="1066"/>
      <c r="BO127" s="1066"/>
      <c r="BP127" s="1066"/>
      <c r="BQ127" s="1066"/>
      <c r="BR127" s="1066"/>
      <c r="BS127" s="1067"/>
      <c r="BT127" s="1068" t="s">
        <v>481</v>
      </c>
      <c r="BU127" s="1066"/>
      <c r="BV127" s="1066"/>
      <c r="BW127" s="1066"/>
      <c r="BX127" s="1066"/>
      <c r="BY127" s="1066"/>
      <c r="BZ127" s="1089"/>
      <c r="CA127" s="228"/>
      <c r="CB127" s="228"/>
      <c r="CC127" s="228"/>
      <c r="CD127" s="251"/>
      <c r="CE127" s="251"/>
      <c r="CF127" s="251"/>
      <c r="CG127" s="228"/>
      <c r="CH127" s="228"/>
      <c r="CI127" s="228"/>
      <c r="CJ127" s="250"/>
      <c r="CK127" s="1057"/>
      <c r="CL127" s="1044"/>
      <c r="CM127" s="1044"/>
      <c r="CN127" s="1044"/>
      <c r="CO127" s="1045"/>
      <c r="CP127" s="956" t="s">
        <v>482</v>
      </c>
      <c r="CQ127" s="957"/>
      <c r="CR127" s="957"/>
      <c r="CS127" s="957"/>
      <c r="CT127" s="957"/>
      <c r="CU127" s="957"/>
      <c r="CV127" s="957"/>
      <c r="CW127" s="957"/>
      <c r="CX127" s="957"/>
      <c r="CY127" s="957"/>
      <c r="CZ127" s="957"/>
      <c r="DA127" s="957"/>
      <c r="DB127" s="957"/>
      <c r="DC127" s="957"/>
      <c r="DD127" s="957"/>
      <c r="DE127" s="957"/>
      <c r="DF127" s="958"/>
      <c r="DG127" s="959" t="s">
        <v>129</v>
      </c>
      <c r="DH127" s="960"/>
      <c r="DI127" s="960"/>
      <c r="DJ127" s="960"/>
      <c r="DK127" s="960"/>
      <c r="DL127" s="960" t="s">
        <v>440</v>
      </c>
      <c r="DM127" s="960"/>
      <c r="DN127" s="960"/>
      <c r="DO127" s="960"/>
      <c r="DP127" s="960"/>
      <c r="DQ127" s="960" t="s">
        <v>129</v>
      </c>
      <c r="DR127" s="960"/>
      <c r="DS127" s="960"/>
      <c r="DT127" s="960"/>
      <c r="DU127" s="960"/>
      <c r="DV127" s="961" t="s">
        <v>129</v>
      </c>
      <c r="DW127" s="961"/>
      <c r="DX127" s="961"/>
      <c r="DY127" s="961"/>
      <c r="DZ127" s="962"/>
    </row>
    <row r="128" spans="1:130" s="226" customFormat="1" ht="26.25" customHeight="1" thickBot="1" x14ac:dyDescent="0.2">
      <c r="A128" s="1075" t="s">
        <v>483</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484</v>
      </c>
      <c r="X128" s="1077"/>
      <c r="Y128" s="1077"/>
      <c r="Z128" s="1078"/>
      <c r="AA128" s="1079">
        <v>70426</v>
      </c>
      <c r="AB128" s="1080"/>
      <c r="AC128" s="1080"/>
      <c r="AD128" s="1080"/>
      <c r="AE128" s="1081"/>
      <c r="AF128" s="1082">
        <v>76509</v>
      </c>
      <c r="AG128" s="1080"/>
      <c r="AH128" s="1080"/>
      <c r="AI128" s="1080"/>
      <c r="AJ128" s="1081"/>
      <c r="AK128" s="1082">
        <v>68414</v>
      </c>
      <c r="AL128" s="1080"/>
      <c r="AM128" s="1080"/>
      <c r="AN128" s="1080"/>
      <c r="AO128" s="1081"/>
      <c r="AP128" s="1083"/>
      <c r="AQ128" s="1084"/>
      <c r="AR128" s="1084"/>
      <c r="AS128" s="1084"/>
      <c r="AT128" s="1085"/>
      <c r="AU128" s="228"/>
      <c r="AV128" s="228"/>
      <c r="AW128" s="228"/>
      <c r="AX128" s="928" t="s">
        <v>485</v>
      </c>
      <c r="AY128" s="929"/>
      <c r="AZ128" s="929"/>
      <c r="BA128" s="929"/>
      <c r="BB128" s="929"/>
      <c r="BC128" s="929"/>
      <c r="BD128" s="929"/>
      <c r="BE128" s="930"/>
      <c r="BF128" s="1086" t="s">
        <v>129</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10"/>
      <c r="CA128" s="251"/>
      <c r="CB128" s="251"/>
      <c r="CC128" s="251"/>
      <c r="CD128" s="251"/>
      <c r="CE128" s="251"/>
      <c r="CF128" s="251"/>
      <c r="CG128" s="228"/>
      <c r="CH128" s="228"/>
      <c r="CI128" s="228"/>
      <c r="CJ128" s="250"/>
      <c r="CK128" s="1058"/>
      <c r="CL128" s="1059"/>
      <c r="CM128" s="1059"/>
      <c r="CN128" s="1059"/>
      <c r="CO128" s="1060"/>
      <c r="CP128" s="1069" t="s">
        <v>486</v>
      </c>
      <c r="CQ128" s="762"/>
      <c r="CR128" s="762"/>
      <c r="CS128" s="762"/>
      <c r="CT128" s="762"/>
      <c r="CU128" s="762"/>
      <c r="CV128" s="762"/>
      <c r="CW128" s="762"/>
      <c r="CX128" s="762"/>
      <c r="CY128" s="762"/>
      <c r="CZ128" s="762"/>
      <c r="DA128" s="762"/>
      <c r="DB128" s="762"/>
      <c r="DC128" s="762"/>
      <c r="DD128" s="762"/>
      <c r="DE128" s="762"/>
      <c r="DF128" s="1070"/>
      <c r="DG128" s="1071" t="s">
        <v>440</v>
      </c>
      <c r="DH128" s="1072"/>
      <c r="DI128" s="1072"/>
      <c r="DJ128" s="1072"/>
      <c r="DK128" s="1072"/>
      <c r="DL128" s="1072" t="s">
        <v>440</v>
      </c>
      <c r="DM128" s="1072"/>
      <c r="DN128" s="1072"/>
      <c r="DO128" s="1072"/>
      <c r="DP128" s="1072"/>
      <c r="DQ128" s="1072" t="s">
        <v>129</v>
      </c>
      <c r="DR128" s="1072"/>
      <c r="DS128" s="1072"/>
      <c r="DT128" s="1072"/>
      <c r="DU128" s="1072"/>
      <c r="DV128" s="1073" t="s">
        <v>129</v>
      </c>
      <c r="DW128" s="1073"/>
      <c r="DX128" s="1073"/>
      <c r="DY128" s="1073"/>
      <c r="DZ128" s="1074"/>
    </row>
    <row r="129" spans="1:131" s="226" customFormat="1" ht="26.25" customHeight="1" x14ac:dyDescent="0.15">
      <c r="A129" s="968" t="s">
        <v>107</v>
      </c>
      <c r="B129" s="969"/>
      <c r="C129" s="969"/>
      <c r="D129" s="969"/>
      <c r="E129" s="969"/>
      <c r="F129" s="969"/>
      <c r="G129" s="969"/>
      <c r="H129" s="969"/>
      <c r="I129" s="969"/>
      <c r="J129" s="969"/>
      <c r="K129" s="969"/>
      <c r="L129" s="969"/>
      <c r="M129" s="969"/>
      <c r="N129" s="969"/>
      <c r="O129" s="969"/>
      <c r="P129" s="969"/>
      <c r="Q129" s="969"/>
      <c r="R129" s="969"/>
      <c r="S129" s="969"/>
      <c r="T129" s="969"/>
      <c r="U129" s="969"/>
      <c r="V129" s="969"/>
      <c r="W129" s="1104" t="s">
        <v>487</v>
      </c>
      <c r="X129" s="1105"/>
      <c r="Y129" s="1105"/>
      <c r="Z129" s="1106"/>
      <c r="AA129" s="992">
        <v>3233036</v>
      </c>
      <c r="AB129" s="993"/>
      <c r="AC129" s="993"/>
      <c r="AD129" s="993"/>
      <c r="AE129" s="994"/>
      <c r="AF129" s="995">
        <v>3452099</v>
      </c>
      <c r="AG129" s="993"/>
      <c r="AH129" s="993"/>
      <c r="AI129" s="993"/>
      <c r="AJ129" s="994"/>
      <c r="AK129" s="995">
        <v>3453999</v>
      </c>
      <c r="AL129" s="993"/>
      <c r="AM129" s="993"/>
      <c r="AN129" s="993"/>
      <c r="AO129" s="994"/>
      <c r="AP129" s="1107"/>
      <c r="AQ129" s="1108"/>
      <c r="AR129" s="1108"/>
      <c r="AS129" s="1108"/>
      <c r="AT129" s="1109"/>
      <c r="AU129" s="229"/>
      <c r="AV129" s="229"/>
      <c r="AW129" s="229"/>
      <c r="AX129" s="1099" t="s">
        <v>488</v>
      </c>
      <c r="AY129" s="957"/>
      <c r="AZ129" s="957"/>
      <c r="BA129" s="957"/>
      <c r="BB129" s="957"/>
      <c r="BC129" s="957"/>
      <c r="BD129" s="957"/>
      <c r="BE129" s="958"/>
      <c r="BF129" s="1100" t="s">
        <v>129</v>
      </c>
      <c r="BG129" s="1101"/>
      <c r="BH129" s="1101"/>
      <c r="BI129" s="1101"/>
      <c r="BJ129" s="1101"/>
      <c r="BK129" s="1101"/>
      <c r="BL129" s="1102"/>
      <c r="BM129" s="1100">
        <v>20</v>
      </c>
      <c r="BN129" s="1101"/>
      <c r="BO129" s="1101"/>
      <c r="BP129" s="1101"/>
      <c r="BQ129" s="1101"/>
      <c r="BR129" s="1101"/>
      <c r="BS129" s="1102"/>
      <c r="BT129" s="1100">
        <v>30</v>
      </c>
      <c r="BU129" s="1101"/>
      <c r="BV129" s="1101"/>
      <c r="BW129" s="1101"/>
      <c r="BX129" s="1101"/>
      <c r="BY129" s="1101"/>
      <c r="BZ129" s="110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8" t="s">
        <v>489</v>
      </c>
      <c r="B130" s="969"/>
      <c r="C130" s="969"/>
      <c r="D130" s="969"/>
      <c r="E130" s="969"/>
      <c r="F130" s="969"/>
      <c r="G130" s="969"/>
      <c r="H130" s="969"/>
      <c r="I130" s="969"/>
      <c r="J130" s="969"/>
      <c r="K130" s="969"/>
      <c r="L130" s="969"/>
      <c r="M130" s="969"/>
      <c r="N130" s="969"/>
      <c r="O130" s="969"/>
      <c r="P130" s="969"/>
      <c r="Q130" s="969"/>
      <c r="R130" s="969"/>
      <c r="S130" s="969"/>
      <c r="T130" s="969"/>
      <c r="U130" s="969"/>
      <c r="V130" s="969"/>
      <c r="W130" s="1104" t="s">
        <v>490</v>
      </c>
      <c r="X130" s="1105"/>
      <c r="Y130" s="1105"/>
      <c r="Z130" s="1106"/>
      <c r="AA130" s="992">
        <v>495210</v>
      </c>
      <c r="AB130" s="993"/>
      <c r="AC130" s="993"/>
      <c r="AD130" s="993"/>
      <c r="AE130" s="994"/>
      <c r="AF130" s="995">
        <v>499358</v>
      </c>
      <c r="AG130" s="993"/>
      <c r="AH130" s="993"/>
      <c r="AI130" s="993"/>
      <c r="AJ130" s="994"/>
      <c r="AK130" s="995">
        <v>524432</v>
      </c>
      <c r="AL130" s="993"/>
      <c r="AM130" s="993"/>
      <c r="AN130" s="993"/>
      <c r="AO130" s="994"/>
      <c r="AP130" s="1107"/>
      <c r="AQ130" s="1108"/>
      <c r="AR130" s="1108"/>
      <c r="AS130" s="1108"/>
      <c r="AT130" s="1109"/>
      <c r="AU130" s="229"/>
      <c r="AV130" s="229"/>
      <c r="AW130" s="229"/>
      <c r="AX130" s="1099" t="s">
        <v>491</v>
      </c>
      <c r="AY130" s="957"/>
      <c r="AZ130" s="957"/>
      <c r="BA130" s="957"/>
      <c r="BB130" s="957"/>
      <c r="BC130" s="957"/>
      <c r="BD130" s="957"/>
      <c r="BE130" s="958"/>
      <c r="BF130" s="1135">
        <v>5.3</v>
      </c>
      <c r="BG130" s="1136"/>
      <c r="BH130" s="1136"/>
      <c r="BI130" s="1136"/>
      <c r="BJ130" s="1136"/>
      <c r="BK130" s="1136"/>
      <c r="BL130" s="1137"/>
      <c r="BM130" s="1135">
        <v>25</v>
      </c>
      <c r="BN130" s="1136"/>
      <c r="BO130" s="1136"/>
      <c r="BP130" s="1136"/>
      <c r="BQ130" s="1136"/>
      <c r="BR130" s="1136"/>
      <c r="BS130" s="1137"/>
      <c r="BT130" s="1135">
        <v>35</v>
      </c>
      <c r="BU130" s="1136"/>
      <c r="BV130" s="1136"/>
      <c r="BW130" s="1136"/>
      <c r="BX130" s="1136"/>
      <c r="BY130" s="1136"/>
      <c r="BZ130" s="113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492</v>
      </c>
      <c r="X131" s="1142"/>
      <c r="Y131" s="1142"/>
      <c r="Z131" s="1143"/>
      <c r="AA131" s="1038">
        <v>2737826</v>
      </c>
      <c r="AB131" s="1020"/>
      <c r="AC131" s="1020"/>
      <c r="AD131" s="1020"/>
      <c r="AE131" s="1021"/>
      <c r="AF131" s="1019">
        <v>2952741</v>
      </c>
      <c r="AG131" s="1020"/>
      <c r="AH131" s="1020"/>
      <c r="AI131" s="1020"/>
      <c r="AJ131" s="1021"/>
      <c r="AK131" s="1019">
        <v>2929567</v>
      </c>
      <c r="AL131" s="1020"/>
      <c r="AM131" s="1020"/>
      <c r="AN131" s="1020"/>
      <c r="AO131" s="1021"/>
      <c r="AP131" s="1144"/>
      <c r="AQ131" s="1145"/>
      <c r="AR131" s="1145"/>
      <c r="AS131" s="1145"/>
      <c r="AT131" s="1146"/>
      <c r="AU131" s="229"/>
      <c r="AV131" s="229"/>
      <c r="AW131" s="229"/>
      <c r="AX131" s="1117" t="s">
        <v>493</v>
      </c>
      <c r="AY131" s="762"/>
      <c r="AZ131" s="762"/>
      <c r="BA131" s="762"/>
      <c r="BB131" s="762"/>
      <c r="BC131" s="762"/>
      <c r="BD131" s="762"/>
      <c r="BE131" s="1070"/>
      <c r="BF131" s="1118">
        <v>15.9</v>
      </c>
      <c r="BG131" s="1119"/>
      <c r="BH131" s="1119"/>
      <c r="BI131" s="1119"/>
      <c r="BJ131" s="1119"/>
      <c r="BK131" s="1119"/>
      <c r="BL131" s="1120"/>
      <c r="BM131" s="1118">
        <v>350</v>
      </c>
      <c r="BN131" s="1119"/>
      <c r="BO131" s="1119"/>
      <c r="BP131" s="1119"/>
      <c r="BQ131" s="1119"/>
      <c r="BR131" s="1119"/>
      <c r="BS131" s="1120"/>
      <c r="BT131" s="1121"/>
      <c r="BU131" s="1122"/>
      <c r="BV131" s="1122"/>
      <c r="BW131" s="1122"/>
      <c r="BX131" s="1122"/>
      <c r="BY131" s="1122"/>
      <c r="BZ131" s="112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24" t="s">
        <v>494</v>
      </c>
      <c r="B132" s="1125"/>
      <c r="C132" s="1125"/>
      <c r="D132" s="1125"/>
      <c r="E132" s="1125"/>
      <c r="F132" s="1125"/>
      <c r="G132" s="1125"/>
      <c r="H132" s="1125"/>
      <c r="I132" s="1125"/>
      <c r="J132" s="1125"/>
      <c r="K132" s="1125"/>
      <c r="L132" s="1125"/>
      <c r="M132" s="1125"/>
      <c r="N132" s="1125"/>
      <c r="O132" s="1125"/>
      <c r="P132" s="1125"/>
      <c r="Q132" s="1125"/>
      <c r="R132" s="1125"/>
      <c r="S132" s="1125"/>
      <c r="T132" s="1125"/>
      <c r="U132" s="1125"/>
      <c r="V132" s="1128" t="s">
        <v>495</v>
      </c>
      <c r="W132" s="1128"/>
      <c r="X132" s="1128"/>
      <c r="Y132" s="1128"/>
      <c r="Z132" s="1129"/>
      <c r="AA132" s="1130">
        <v>5.2473751069999999</v>
      </c>
      <c r="AB132" s="1131"/>
      <c r="AC132" s="1131"/>
      <c r="AD132" s="1131"/>
      <c r="AE132" s="1132"/>
      <c r="AF132" s="1133">
        <v>4.9602386389999999</v>
      </c>
      <c r="AG132" s="1131"/>
      <c r="AH132" s="1131"/>
      <c r="AI132" s="1131"/>
      <c r="AJ132" s="1132"/>
      <c r="AK132" s="1133">
        <v>5.9509477000000004</v>
      </c>
      <c r="AL132" s="1131"/>
      <c r="AM132" s="1131"/>
      <c r="AN132" s="1131"/>
      <c r="AO132" s="1132"/>
      <c r="AP132" s="1035"/>
      <c r="AQ132" s="1036"/>
      <c r="AR132" s="1036"/>
      <c r="AS132" s="1036"/>
      <c r="AT132" s="113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6"/>
      <c r="B133" s="1127"/>
      <c r="C133" s="1127"/>
      <c r="D133" s="1127"/>
      <c r="E133" s="1127"/>
      <c r="F133" s="1127"/>
      <c r="G133" s="1127"/>
      <c r="H133" s="1127"/>
      <c r="I133" s="1127"/>
      <c r="J133" s="1127"/>
      <c r="K133" s="1127"/>
      <c r="L133" s="1127"/>
      <c r="M133" s="1127"/>
      <c r="N133" s="1127"/>
      <c r="O133" s="1127"/>
      <c r="P133" s="1127"/>
      <c r="Q133" s="1127"/>
      <c r="R133" s="1127"/>
      <c r="S133" s="1127"/>
      <c r="T133" s="1127"/>
      <c r="U133" s="1127"/>
      <c r="V133" s="1111" t="s">
        <v>496</v>
      </c>
      <c r="W133" s="1111"/>
      <c r="X133" s="1111"/>
      <c r="Y133" s="1111"/>
      <c r="Z133" s="1112"/>
      <c r="AA133" s="1113">
        <v>4.9000000000000004</v>
      </c>
      <c r="AB133" s="1114"/>
      <c r="AC133" s="1114"/>
      <c r="AD133" s="1114"/>
      <c r="AE133" s="1115"/>
      <c r="AF133" s="1113">
        <v>4.8</v>
      </c>
      <c r="AG133" s="1114"/>
      <c r="AH133" s="1114"/>
      <c r="AI133" s="1114"/>
      <c r="AJ133" s="1115"/>
      <c r="AK133" s="1113">
        <v>5.3</v>
      </c>
      <c r="AL133" s="1114"/>
      <c r="AM133" s="1114"/>
      <c r="AN133" s="1114"/>
      <c r="AO133" s="1115"/>
      <c r="AP133" s="1062"/>
      <c r="AQ133" s="1063"/>
      <c r="AR133" s="1063"/>
      <c r="AS133" s="1063"/>
      <c r="AT133" s="111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M9J2vrsW7IWeuvvM+u8kPFngHyFUZbLN50PuAfVsoZqsIWwYBa5CSWLV/IDVjhU6KcEWWyQAirQPFhi4PdcQsA==" saltValue="C1dtlq5GdKZ2/o3FYCai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8"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497</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NYm5ctIa0Hns1hPRz/SdjamlGEIW+YQVQ7D/0M2fLTCMWx3eiX6pQ28B1sw4ipXh1S4mIZj0xXXBXMFMloQ1JQ==" saltValue="A+QJUkHiYxEYeC8ADryA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VEx7EgCs6l3k6jK2HS3+XF725DiTt1Z0XOlHXSOzkumUqQXGqH8kxvI7vYI0ekXdPqi8VI2AOxe3NQyzHvSHw==" saltValue="icefGKpcLdMnijlXkp42oA==" spinCount="100000" sheet="1" objects="1" scenarios="1"/>
  <dataConsolidate/>
  <phoneticPr fontId="2"/>
  <printOptions horizontalCentered="1" verticalCentered="1"/>
  <pageMargins left="0" right="0" top="0" bottom="0" header="0" footer="0"/>
  <pageSetup paperSize="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498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499</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8" t="s">
        <v>500</v>
      </c>
      <c r="AP7" s="268"/>
      <c r="AQ7" s="269" t="s">
        <v>501</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9"/>
      <c r="AP8" s="274" t="s">
        <v>502</v>
      </c>
      <c r="AQ8" s="275" t="s">
        <v>503</v>
      </c>
      <c r="AR8" s="276" t="s">
        <v>504</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0" t="s">
        <v>505</v>
      </c>
      <c r="AL9" s="1151"/>
      <c r="AM9" s="1151"/>
      <c r="AN9" s="1152"/>
      <c r="AO9" s="277">
        <v>1165768</v>
      </c>
      <c r="AP9" s="277">
        <v>174883</v>
      </c>
      <c r="AQ9" s="278">
        <v>139150</v>
      </c>
      <c r="AR9" s="279">
        <v>25.7</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0" t="s">
        <v>506</v>
      </c>
      <c r="AL10" s="1151"/>
      <c r="AM10" s="1151"/>
      <c r="AN10" s="1152"/>
      <c r="AO10" s="280">
        <v>600</v>
      </c>
      <c r="AP10" s="280">
        <v>90</v>
      </c>
      <c r="AQ10" s="281">
        <v>19663</v>
      </c>
      <c r="AR10" s="282">
        <v>-99.5</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0" t="s">
        <v>507</v>
      </c>
      <c r="AL11" s="1151"/>
      <c r="AM11" s="1151"/>
      <c r="AN11" s="1152"/>
      <c r="AO11" s="280" t="s">
        <v>508</v>
      </c>
      <c r="AP11" s="280" t="s">
        <v>508</v>
      </c>
      <c r="AQ11" s="281">
        <v>1097</v>
      </c>
      <c r="AR11" s="282" t="s">
        <v>508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0" t="s">
        <v>509</v>
      </c>
      <c r="AL12" s="1151"/>
      <c r="AM12" s="1151"/>
      <c r="AN12" s="1152"/>
      <c r="AO12" s="280" t="s">
        <v>508</v>
      </c>
      <c r="AP12" s="280" t="s">
        <v>508</v>
      </c>
      <c r="AQ12" s="281" t="s">
        <v>508</v>
      </c>
      <c r="AR12" s="282" t="s">
        <v>508</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0" t="s">
        <v>510</v>
      </c>
      <c r="AL13" s="1151"/>
      <c r="AM13" s="1151"/>
      <c r="AN13" s="1152"/>
      <c r="AO13" s="280">
        <v>33502</v>
      </c>
      <c r="AP13" s="280">
        <v>5026</v>
      </c>
      <c r="AQ13" s="281">
        <v>5184</v>
      </c>
      <c r="AR13" s="282">
        <v>-3</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0" t="s">
        <v>511</v>
      </c>
      <c r="AL14" s="1151"/>
      <c r="AM14" s="1151"/>
      <c r="AN14" s="1152"/>
      <c r="AO14" s="280">
        <v>34121</v>
      </c>
      <c r="AP14" s="280">
        <v>5119</v>
      </c>
      <c r="AQ14" s="281">
        <v>3143</v>
      </c>
      <c r="AR14" s="282">
        <v>62.9</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53" t="s">
        <v>512</v>
      </c>
      <c r="AL15" s="1154"/>
      <c r="AM15" s="1154"/>
      <c r="AN15" s="1155"/>
      <c r="AO15" s="280">
        <v>-60113</v>
      </c>
      <c r="AP15" s="280">
        <v>-9018</v>
      </c>
      <c r="AQ15" s="281">
        <v>-11320</v>
      </c>
      <c r="AR15" s="282">
        <v>-20.3</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53" t="s">
        <v>189</v>
      </c>
      <c r="AL16" s="1154"/>
      <c r="AM16" s="1154"/>
      <c r="AN16" s="1155"/>
      <c r="AO16" s="280">
        <v>1173878</v>
      </c>
      <c r="AP16" s="280">
        <v>176099</v>
      </c>
      <c r="AQ16" s="281">
        <v>156916</v>
      </c>
      <c r="AR16" s="282">
        <v>12.2</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513</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514</v>
      </c>
      <c r="AP20" s="289" t="s">
        <v>515</v>
      </c>
      <c r="AQ20" s="290" t="s">
        <v>516</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6" t="s">
        <v>517</v>
      </c>
      <c r="AL21" s="1157"/>
      <c r="AM21" s="1157"/>
      <c r="AN21" s="1158"/>
      <c r="AO21" s="293">
        <v>13.2</v>
      </c>
      <c r="AP21" s="294">
        <v>13.85</v>
      </c>
      <c r="AQ21" s="295">
        <v>-0.65</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6" t="s">
        <v>518</v>
      </c>
      <c r="AL22" s="1157"/>
      <c r="AM22" s="1157"/>
      <c r="AN22" s="1158"/>
      <c r="AO22" s="298">
        <v>96.4</v>
      </c>
      <c r="AP22" s="299">
        <v>95.5</v>
      </c>
      <c r="AQ22" s="300">
        <v>0.9</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7" t="s">
        <v>519</v>
      </c>
      <c r="B26" s="1147"/>
      <c r="C26" s="1147"/>
      <c r="D26" s="1147"/>
      <c r="E26" s="1147"/>
      <c r="F26" s="1147"/>
      <c r="G26" s="1147"/>
      <c r="H26" s="1147"/>
      <c r="I26" s="1147"/>
      <c r="J26" s="1147"/>
      <c r="K26" s="1147"/>
      <c r="L26" s="1147"/>
      <c r="M26" s="1147"/>
      <c r="N26" s="1147"/>
      <c r="O26" s="1147"/>
      <c r="P26" s="1147"/>
      <c r="Q26" s="1147"/>
      <c r="R26" s="1147"/>
      <c r="S26" s="1147"/>
      <c r="T26" s="1147"/>
      <c r="U26" s="1147"/>
      <c r="V26" s="1147"/>
      <c r="W26" s="1147"/>
      <c r="X26" s="1147"/>
      <c r="Y26" s="1147"/>
      <c r="Z26" s="1147"/>
      <c r="AA26" s="1147"/>
      <c r="AB26" s="1147"/>
      <c r="AC26" s="1147"/>
      <c r="AD26" s="1147"/>
      <c r="AE26" s="1147"/>
      <c r="AF26" s="1147"/>
      <c r="AG26" s="1147"/>
      <c r="AH26" s="1147"/>
      <c r="AI26" s="1147"/>
      <c r="AJ26" s="1147"/>
      <c r="AK26" s="1147"/>
      <c r="AL26" s="1147"/>
      <c r="AM26" s="1147"/>
      <c r="AN26" s="1147"/>
      <c r="AO26" s="1147"/>
      <c r="AP26" s="1147"/>
      <c r="AQ26" s="1147"/>
      <c r="AR26" s="1147"/>
      <c r="AS26" s="1147"/>
      <c r="AT26" s="263"/>
    </row>
    <row r="27" spans="1:46" x14ac:dyDescent="0.15">
      <c r="A27" s="305"/>
      <c r="AO27" s="258"/>
      <c r="AP27" s="258"/>
      <c r="AQ27" s="258"/>
      <c r="AR27" s="258"/>
      <c r="AS27" s="258"/>
      <c r="AT27" s="258"/>
    </row>
    <row r="28" spans="1:46" ht="17.25" x14ac:dyDescent="0.15">
      <c r="A28" s="259" t="s">
        <v>520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521</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8" t="s">
        <v>500</v>
      </c>
      <c r="AP30" s="268"/>
      <c r="AQ30" s="269" t="s">
        <v>501</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9"/>
      <c r="AP31" s="274" t="s">
        <v>502</v>
      </c>
      <c r="AQ31" s="275" t="s">
        <v>503</v>
      </c>
      <c r="AR31" s="276" t="s">
        <v>504</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4" t="s">
        <v>522</v>
      </c>
      <c r="AL32" s="1165"/>
      <c r="AM32" s="1165"/>
      <c r="AN32" s="1166"/>
      <c r="AO32" s="308">
        <v>683640</v>
      </c>
      <c r="AP32" s="308">
        <v>102556</v>
      </c>
      <c r="AQ32" s="309">
        <v>83132</v>
      </c>
      <c r="AR32" s="310">
        <v>23.4</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4" t="s">
        <v>523</v>
      </c>
      <c r="AL33" s="1165"/>
      <c r="AM33" s="1165"/>
      <c r="AN33" s="1166"/>
      <c r="AO33" s="308" t="s">
        <v>508</v>
      </c>
      <c r="AP33" s="308" t="s">
        <v>508</v>
      </c>
      <c r="AQ33" s="309" t="s">
        <v>508</v>
      </c>
      <c r="AR33" s="310" t="s">
        <v>508</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4" t="s">
        <v>524</v>
      </c>
      <c r="AL34" s="1165"/>
      <c r="AM34" s="1165"/>
      <c r="AN34" s="1166"/>
      <c r="AO34" s="308" t="s">
        <v>508</v>
      </c>
      <c r="AP34" s="308" t="s">
        <v>508</v>
      </c>
      <c r="AQ34" s="309" t="s">
        <v>508</v>
      </c>
      <c r="AR34" s="310" t="s">
        <v>508</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4" t="s">
        <v>525</v>
      </c>
      <c r="AL35" s="1165"/>
      <c r="AM35" s="1165"/>
      <c r="AN35" s="1166"/>
      <c r="AO35" s="308">
        <v>83229</v>
      </c>
      <c r="AP35" s="308">
        <v>12486</v>
      </c>
      <c r="AQ35" s="309">
        <v>18852</v>
      </c>
      <c r="AR35" s="310">
        <v>-33.799999999999997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4" t="s">
        <v>526</v>
      </c>
      <c r="AL36" s="1165"/>
      <c r="AM36" s="1165"/>
      <c r="AN36" s="1166"/>
      <c r="AO36" s="308" t="s">
        <v>508</v>
      </c>
      <c r="AP36" s="308" t="s">
        <v>508</v>
      </c>
      <c r="AQ36" s="309">
        <v>4344</v>
      </c>
      <c r="AR36" s="310" t="s">
        <v>508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4" t="s">
        <v>527</v>
      </c>
      <c r="AL37" s="1165"/>
      <c r="AM37" s="1165"/>
      <c r="AN37" s="1166"/>
      <c r="AO37" s="308">
        <v>314</v>
      </c>
      <c r="AP37" s="308">
        <v>47</v>
      </c>
      <c r="AQ37" s="309">
        <v>1642</v>
      </c>
      <c r="AR37" s="310">
        <v>-97.1</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7" t="s">
        <v>528</v>
      </c>
      <c r="AL38" s="1168"/>
      <c r="AM38" s="1168"/>
      <c r="AN38" s="1169"/>
      <c r="AO38" s="311" t="s">
        <v>508</v>
      </c>
      <c r="AP38" s="311" t="s">
        <v>508</v>
      </c>
      <c r="AQ38" s="312">
        <v>19</v>
      </c>
      <c r="AR38" s="300" t="s">
        <v>508</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7" t="s">
        <v>529</v>
      </c>
      <c r="AL39" s="1168"/>
      <c r="AM39" s="1168"/>
      <c r="AN39" s="1169"/>
      <c r="AO39" s="308">
        <v>-68414</v>
      </c>
      <c r="AP39" s="308">
        <v>-10263</v>
      </c>
      <c r="AQ39" s="309">
        <v>-4399</v>
      </c>
      <c r="AR39" s="310">
        <v>133.30000000000001</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4" t="s">
        <v>530</v>
      </c>
      <c r="AL40" s="1165"/>
      <c r="AM40" s="1165"/>
      <c r="AN40" s="1166"/>
      <c r="AO40" s="308">
        <v>-524432</v>
      </c>
      <c r="AP40" s="308">
        <v>-78673</v>
      </c>
      <c r="AQ40" s="309">
        <v>-69608</v>
      </c>
      <c r="AR40" s="310">
        <v>13</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70" t="s">
        <v>303</v>
      </c>
      <c r="AL41" s="1171"/>
      <c r="AM41" s="1171"/>
      <c r="AN41" s="1172"/>
      <c r="AO41" s="308">
        <v>174337</v>
      </c>
      <c r="AP41" s="308">
        <v>26153</v>
      </c>
      <c r="AQ41" s="309">
        <v>33982</v>
      </c>
      <c r="AR41" s="310">
        <v>-23</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531</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533</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9" t="s">
        <v>500</v>
      </c>
      <c r="AN49" s="1161" t="s">
        <v>534</v>
      </c>
      <c r="AO49" s="1162"/>
      <c r="AP49" s="1162"/>
      <c r="AQ49" s="1162"/>
      <c r="AR49" s="1163"/>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60"/>
      <c r="AN50" s="324" t="s">
        <v>535</v>
      </c>
      <c r="AO50" s="325" t="s">
        <v>536</v>
      </c>
      <c r="AP50" s="326" t="s">
        <v>537</v>
      </c>
      <c r="AQ50" s="327" t="s">
        <v>538</v>
      </c>
      <c r="AR50" s="328" t="s">
        <v>539</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540</v>
      </c>
      <c r="AL51" s="321"/>
      <c r="AM51" s="329">
        <v>1123118</v>
      </c>
      <c r="AN51" s="330">
        <v>162183</v>
      </c>
      <c r="AO51" s="331">
        <v>6.2</v>
      </c>
      <c r="AP51" s="332">
        <v>167497</v>
      </c>
      <c r="AQ51" s="333">
        <v>-17.399999999999999</v>
      </c>
      <c r="AR51" s="334">
        <v>23.6</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541</v>
      </c>
      <c r="AM52" s="337">
        <v>301097</v>
      </c>
      <c r="AN52" s="338">
        <v>43480</v>
      </c>
      <c r="AO52" s="339">
        <v>40.1</v>
      </c>
      <c r="AP52" s="340">
        <v>82571</v>
      </c>
      <c r="AQ52" s="341">
        <v>3.6</v>
      </c>
      <c r="AR52" s="342">
        <v>36.5</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542</v>
      </c>
      <c r="AL53" s="321"/>
      <c r="AM53" s="329">
        <v>595218</v>
      </c>
      <c r="AN53" s="330">
        <v>87263</v>
      </c>
      <c r="AO53" s="331">
        <v>-46.2</v>
      </c>
      <c r="AP53" s="332">
        <v>190274</v>
      </c>
      <c r="AQ53" s="333">
        <v>13.6</v>
      </c>
      <c r="AR53" s="334">
        <v>-59.8</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541</v>
      </c>
      <c r="AM54" s="337">
        <v>231846</v>
      </c>
      <c r="AN54" s="338">
        <v>33990</v>
      </c>
      <c r="AO54" s="339">
        <v>-21.8</v>
      </c>
      <c r="AP54" s="340">
        <v>88584</v>
      </c>
      <c r="AQ54" s="341">
        <v>7.3</v>
      </c>
      <c r="AR54" s="342">
        <v>-29.1</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543</v>
      </c>
      <c r="AL55" s="321"/>
      <c r="AM55" s="329">
        <v>1047848</v>
      </c>
      <c r="AN55" s="330">
        <v>154755</v>
      </c>
      <c r="AO55" s="331">
        <v>77.3</v>
      </c>
      <c r="AP55" s="332">
        <v>200194</v>
      </c>
      <c r="AQ55" s="333">
        <v>5.2</v>
      </c>
      <c r="AR55" s="334">
        <v>72.099999999999994</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541</v>
      </c>
      <c r="AM56" s="337">
        <v>516068</v>
      </c>
      <c r="AN56" s="338">
        <v>76217</v>
      </c>
      <c r="AO56" s="339">
        <v>124.2</v>
      </c>
      <c r="AP56" s="340">
        <v>106422</v>
      </c>
      <c r="AQ56" s="341">
        <v>20.100000000000001</v>
      </c>
      <c r="AR56" s="342">
        <v>104.1</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544</v>
      </c>
      <c r="AL57" s="321"/>
      <c r="AM57" s="329">
        <v>605803</v>
      </c>
      <c r="AN57" s="330">
        <v>90405</v>
      </c>
      <c r="AO57" s="331">
        <v>-41.6</v>
      </c>
      <c r="AP57" s="332">
        <v>138402</v>
      </c>
      <c r="AQ57" s="333">
        <v>-30.9</v>
      </c>
      <c r="AR57" s="334">
        <v>-10.7</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541</v>
      </c>
      <c r="AM58" s="337">
        <v>259802</v>
      </c>
      <c r="AN58" s="338">
        <v>38771</v>
      </c>
      <c r="AO58" s="339">
        <v>-49.1</v>
      </c>
      <c r="AP58" s="340">
        <v>70652</v>
      </c>
      <c r="AQ58" s="341">
        <v>-33.6</v>
      </c>
      <c r="AR58" s="342">
        <v>-15.5</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545</v>
      </c>
      <c r="AL59" s="321"/>
      <c r="AM59" s="329">
        <v>579169</v>
      </c>
      <c r="AN59" s="330">
        <v>86884</v>
      </c>
      <c r="AO59" s="331">
        <v>-3.9</v>
      </c>
      <c r="AP59" s="332">
        <v>146367</v>
      </c>
      <c r="AQ59" s="333">
        <v>5.8</v>
      </c>
      <c r="AR59" s="334">
        <v>-9.6999999999999993</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541</v>
      </c>
      <c r="AM60" s="337">
        <v>349622</v>
      </c>
      <c r="AN60" s="338">
        <v>52449</v>
      </c>
      <c r="AO60" s="339">
        <v>35.299999999999997</v>
      </c>
      <c r="AP60" s="340">
        <v>79441</v>
      </c>
      <c r="AQ60" s="341">
        <v>12.4</v>
      </c>
      <c r="AR60" s="342">
        <v>22.9</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546</v>
      </c>
      <c r="AL61" s="343"/>
      <c r="AM61" s="344">
        <v>790231</v>
      </c>
      <c r="AN61" s="345">
        <v>116298</v>
      </c>
      <c r="AO61" s="346">
        <v>-1.6</v>
      </c>
      <c r="AP61" s="347">
        <v>168547</v>
      </c>
      <c r="AQ61" s="348">
        <v>-4.7</v>
      </c>
      <c r="AR61" s="334">
        <v>3.1</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541</v>
      </c>
      <c r="AM62" s="337">
        <v>331687</v>
      </c>
      <c r="AN62" s="338">
        <v>48981</v>
      </c>
      <c r="AO62" s="339">
        <v>25.7</v>
      </c>
      <c r="AP62" s="340">
        <v>85534</v>
      </c>
      <c r="AQ62" s="341">
        <v>2</v>
      </c>
      <c r="AR62" s="342">
        <v>23.7</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DNHIog6xGEBoqs04F7nhzGaMPhelayt4rRCHE4ELqe2yzV2xJlPVwoikGXDu/e1ZVduEMWFUX9tqJ4lp9qU+cw==" saltValue="gBwj6WqwuFDprscSpMeB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548</v>
      </c>
    </row>
    <row r="121" spans="125:125" ht="13.5" hidden="1" customHeight="1" x14ac:dyDescent="0.15">
      <c r="DU121" s="255"/>
    </row>
  </sheetData>
  <sheetProtection algorithmName="SHA-512" hashValue="3Z7LU/xmQmUAfifYcKdu2Ati1ojmZN2sfyL57VDIA+yoNDmhNRdF5QOoT27YkQWyJm2MXuph2KUGRLuNL+/Rqw==" saltValue="5Po6l+DKgTiM2YBhAz6h2A=="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3"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549</v>
      </c>
    </row>
  </sheetData>
  <sheetProtection algorithmName="SHA-512" hashValue="LV4VUOZSJpUqXHzjAO2jnoW2CiozNEY+stPmS34K2Dn/k5bh6iNcl2Y8m5gKxnjpL1rY5T9bSn91k779KLNtzQ==" saltValue="J6AEGRAVA0lvkHlZqg60Fw=="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73" t="s">
        <v>3</v>
      </c>
      <c r="D47" s="1173"/>
      <c r="E47" s="1174"/>
      <c r="F47" s="11">
        <v>21.51</v>
      </c>
      <c r="G47" s="12">
        <v>16.91</v>
      </c>
      <c r="H47" s="12">
        <v>14.83</v>
      </c>
      <c r="I47" s="12">
        <v>18.39</v>
      </c>
      <c r="J47" s="13">
        <v>22.48</v>
      </c>
    </row>
    <row r="48" spans="2:10" ht="57.75" customHeight="1" x14ac:dyDescent="0.15">
      <c r="B48" s="14"/>
      <c r="C48" s="1175" t="s">
        <v>4</v>
      </c>
      <c r="D48" s="1175"/>
      <c r="E48" s="1176"/>
      <c r="F48" s="15">
        <v>2.2200000000000002</v>
      </c>
      <c r="G48" s="16">
        <v>4.75</v>
      </c>
      <c r="H48" s="16">
        <v>4.93</v>
      </c>
      <c r="I48" s="16">
        <v>5.16</v>
      </c>
      <c r="J48" s="17">
        <v>7.77</v>
      </c>
    </row>
    <row r="49" spans="2:10" ht="57.75" customHeight="1" thickBot="1" x14ac:dyDescent="0.2">
      <c r="B49" s="18"/>
      <c r="C49" s="1177" t="s">
        <v>5</v>
      </c>
      <c r="D49" s="1177"/>
      <c r="E49" s="1178"/>
      <c r="F49" s="19" t="s">
        <v>555</v>
      </c>
      <c r="G49" s="20" t="s">
        <v>556</v>
      </c>
      <c r="H49" s="20" t="s">
        <v>557</v>
      </c>
      <c r="I49" s="20">
        <v>5.03</v>
      </c>
      <c r="J49" s="21">
        <v>6.71</v>
      </c>
    </row>
    <row r="50" spans="2:10" x14ac:dyDescent="0.15"/>
  </sheetData>
  <sheetProtection algorithmName="SHA-512" hashValue="Z2LyaODGSmNSuCRzmwzJUYxVPts1VcAS18TfC2m4aElVEQr8lSbnC0bYecINgR4fO5kP2mkC4ZioPqYoST1Hwg==" saltValue="hYLKmQn0X4hk3L1+M1MhDA==" spinCount="100000" sheet="1" objects="1" scenarios="1"/>
  <mergeCells count="3">
    <mergeCell ref="C47:E47"/>
    <mergeCell ref="C48:E48"/>
    <mergeCell ref="C49:E4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遠藤 吉則(endou yosinori)</cp:lastModifiedBy>
  <dcterms:created xsi:type="dcterms:W3CDTF">2024-03-14T00:43:02Z</dcterms:created>
  <dcterms:modified xsi:type="dcterms:W3CDTF">2025-02-13T02:21:32Z</dcterms:modified>
  <cp:category/>
</cp:coreProperties>
</file>