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Ts-htgl10b\SGROUP\建設水道課\上下水道係\190_公営企業関係\010_共通\2021_R3\20230111公営企業に係る経営比較分析表（令和３年度決算）の分析等について\"/>
    </mc:Choice>
  </mc:AlternateContent>
  <xr:revisionPtr revIDLastSave="0" documentId="8_{CBDDFF01-D22D-4302-9166-98B3569D94C2}" xr6:coauthVersionLast="44" xr6:coauthVersionMax="44" xr10:uidLastSave="{00000000-0000-0000-0000-000000000000}"/>
  <workbookProtection workbookAlgorithmName="SHA-512" workbookHashValue="ZQmsDluN6AoxGr9fj9TKSXEAW2ec7ZsOm1+f6fx2/5ezPY6uEQVxPKWNMiUkt+nUTb75U00d2Xh1fdAPnccYkw==" workbookSaltValue="PR4JU3B3RsqBVqE4y/oIz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<sst xmlns="http://schemas.openxmlformats.org/spreadsheetml/2006/main" count="228" uniqueCount="113">
  <si>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</si>
  <si>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</si>
  <si>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</si>
  <si>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</si>
  <si>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</si>
  <si>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</si>
  <si>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</si>
  <si>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</si>
  <si>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</si>
  <si>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</si>
  <si>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</si>
  <si>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</si>
  <si>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</si>
  <si>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</si>
  <si>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</si>
  <si>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</si>
  <si>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</si>
  <si>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</si>
  <si>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</si>
  <si>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</si>
  <si>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</si>
  <si>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</si>
  <si>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</si>
  <si>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</si>
  <si>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</si>
  <si>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</si>
  <si>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</si>
  <si>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</si>
  <si>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</si>
  <si>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</si>
  <si>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</si>
  <si>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</si>
  <si>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</si>
  <si>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</si>
  <si>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</si>
  <si>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</si>
  <si>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</si>
  <si>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</si>
  <si>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</si>
  <si>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</si>
  <si>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</si>
  <si>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</si>
  <si>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</si>
  <si>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</si>
  <si>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</si>
  <si>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</si>
  <si>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</si>
  <si>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</si>
  <si>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</si>
  <si>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</si>
  <si>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</si>
  <si>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</si>
  <si>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</si>
  <si>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</si>
  <si>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</si>
  <si>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</si>
  <si>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</si>
  <si>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</si>
  <si>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</si>
  <si>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</si>
  <si>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</si>
  <si>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</si>
  <si>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</si>
  <si>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</si>
  <si>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</si>
  <si>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</si>
  <si>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</si>
  <si>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</si>
  <si>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</si>
  <si>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</si>
  <si>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</si>
  <si>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</si>
  <si>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</si>
  <si>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</si>
  <si>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</si>
  <si>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</si>
  <si>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</si>
  <si>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</si>
  <si>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</si>
  <si>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</si>
  <si>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</si>
  <si>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</si>
  <si>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</si>
  <si>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</si>
  <si>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</si>
  <si>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</si>
  <si>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</si>
  <si>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</si>
  <si>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</si>
  <si>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</si>
  <si>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</si>
  <si>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</si>
  <si>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</si>
  <si>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鷹栖町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</si>
  <si>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</si>
  <si>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</si>
  <si>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</si>
  <si>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</si>
  <si>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</si>
  <si>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</si>
  <si>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</si>
  <si>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</si>
  <si>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</si>
  <si>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</si>
  <si>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</si>
  <si>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</si>
  <si>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</si>
  <si>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</si>
  <si>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</si>
  <si>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</si>
  <si>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○経常収支比率、料金回収率共に100％を上回っていることから、経営状況は比較的健全な水準にあるものと考えられる。
○累積欠損金が解消されたことから、健全な経営状況にあるものと考えられる。
○流動比率は100％を上回っており、短期債務に対する支払能力は十分あると考えられる。
○企業債残高対給水収益比率は類似団体平均を下回っており、企業債残高が年々減少しているものと考えられる。
○給水原価は、平成26年度から長期前受金戻入が反映されることとなり、今後も大きく変わらない水準で推移すると考えられる。
○施設利用率は類似団体平均値よりも高い水準にあり、適正な規模と考えられる。
○有収率は類似団体平均を上回っており、高い水準となっているが、今後は有収率維持のために老朽管更新を進める必要があると考えられる。</t>
    <phoneticPr fontId="4"/>
  </si>
  <si>
    <t>○有形固定資産減価償却率（有形固定資産のうち償却対象資産の減価償却割合）、管路経年化率（法定耐用年数を超えた管路延長の割合）共に全国平均や類似団体平均を上回っていることから、他の事業体と比べて施設の老朽化が進んでいる状況にあると考えられる。
○管路更新率（当該年度に更新する管路延長）は、平成24年度まで道路改良に合わせた更新が続いており1％を超える更新率だったが、平成25年度からはこの更新が無くなった事から1％に満たない状況が続いており、管路の更新が進んでいない状況であると考えられる。</t>
    <phoneticPr fontId="4"/>
  </si>
  <si>
    <t>　現時点での経営の健全性・効率性については概ね確保されていると考えるが、管路経年化率が年々増加している状況から、今後は施設の計画的な更新に取組むべきアセットマネジメント計画を作成し、中長期的な視点で資金の借入も検討しながら事業を進めていくことが必要と考え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</si>
</sst>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0.32</c:v>
                </c:pt>
                <c:pt idx="1">
                  <c:v>0.55000000000000004</c:v>
                </c:pt>
                <c:pt idx="2">
                  <c:v>0.36</c:v>
                </c:pt>
                <c:pt idx="3">
                  <c:v>0.28999999999999998</c:v>
                </c:pt>
                <c:pt idx="4">
                  <c:v>0.28000000000000003</c:v>
                </c:pt>
              </c:numCache>
            </c:numRef>
          </c:val>
          <c:extLst>
            <c:ext xmlns:c16="http://schemas.microsoft.com/office/drawing/2014/chart" uri="{C3380CC4-5D6E-409C-BE32-E72D297353CC}">
              <c16:uniqueId val="{00000000-DBB4-4C28-82A8-E489FB10ADF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DBB4-4C28-82A8-E489FB10ADF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59.77</c:v>
                </c:pt>
                <c:pt idx="1">
                  <c:v>60.59</c:v>
                </c:pt>
                <c:pt idx="2">
                  <c:v>60.45</c:v>
                </c:pt>
                <c:pt idx="3">
                  <c:v>60.69</c:v>
                </c:pt>
                <c:pt idx="4">
                  <c:v>61.37</c:v>
                </c:pt>
              </c:numCache>
            </c:numRef>
          </c:val>
          <c:extLst>
            <c:ext xmlns:c16="http://schemas.microsoft.com/office/drawing/2014/chart" uri="{C3380CC4-5D6E-409C-BE32-E72D297353CC}">
              <c16:uniqueId val="{00000000-2C36-44D6-9960-8027AFCA8C7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2C36-44D6-9960-8027AFCA8C7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87.52</c:v>
                </c:pt>
                <c:pt idx="1">
                  <c:v>85.38</c:v>
                </c:pt>
                <c:pt idx="2">
                  <c:v>85.79</c:v>
                </c:pt>
                <c:pt idx="3">
                  <c:v>85.37</c:v>
                </c:pt>
                <c:pt idx="4">
                  <c:v>83.83</c:v>
                </c:pt>
              </c:numCache>
            </c:numRef>
          </c:val>
          <c:extLst>
            <c:ext xmlns:c16="http://schemas.microsoft.com/office/drawing/2014/chart" uri="{C3380CC4-5D6E-409C-BE32-E72D297353CC}">
              <c16:uniqueId val="{00000000-D61A-45BD-83EE-C19614C7835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D61A-45BD-83EE-C19614C7835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120.96</c:v>
                </c:pt>
                <c:pt idx="1">
                  <c:v>117.88</c:v>
                </c:pt>
                <c:pt idx="2">
                  <c:v>106.69</c:v>
                </c:pt>
                <c:pt idx="3">
                  <c:v>115.32</c:v>
                </c:pt>
                <c:pt idx="4">
                  <c:v>122.74</c:v>
                </c:pt>
              </c:numCache>
            </c:numRef>
          </c:val>
          <c:extLst>
            <c:ext xmlns:c16="http://schemas.microsoft.com/office/drawing/2014/chart" uri="{C3380CC4-5D6E-409C-BE32-E72D297353CC}">
              <c16:uniqueId val="{00000000-75F4-468D-B45F-747E994E3D0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75F4-468D-B45F-747E994E3D0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54.56</c:v>
                </c:pt>
                <c:pt idx="1">
                  <c:v>55.54</c:v>
                </c:pt>
                <c:pt idx="2">
                  <c:v>56.66</c:v>
                </c:pt>
                <c:pt idx="3">
                  <c:v>57.71</c:v>
                </c:pt>
                <c:pt idx="4">
                  <c:v>58.71</c:v>
                </c:pt>
              </c:numCache>
            </c:numRef>
          </c:val>
          <c:extLst>
            <c:ext xmlns:c16="http://schemas.microsoft.com/office/drawing/2014/chart" uri="{C3380CC4-5D6E-409C-BE32-E72D297353CC}">
              <c16:uniqueId val="{00000000-C05B-4670-B433-E86E3AC57CC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C05B-4670-B433-E86E3AC57CC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35.04</c:v>
                </c:pt>
                <c:pt idx="1">
                  <c:v>38.72</c:v>
                </c:pt>
                <c:pt idx="2">
                  <c:v>39.76</c:v>
                </c:pt>
                <c:pt idx="3">
                  <c:v>47.78</c:v>
                </c:pt>
                <c:pt idx="4">
                  <c:v>49.89</c:v>
                </c:pt>
              </c:numCache>
            </c:numRef>
          </c:val>
          <c:extLst>
            <c:ext xmlns:c16="http://schemas.microsoft.com/office/drawing/2014/chart" uri="{C3380CC4-5D6E-409C-BE32-E72D297353CC}">
              <c16:uniqueId val="{00000000-BC2D-4CBA-A38B-120AC077544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BC2D-4CBA-A38B-120AC077544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DB-4547-8EB0-42757CCEE67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73DB-4547-8EB0-42757CCEE67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534.51</c:v>
                </c:pt>
                <c:pt idx="1">
                  <c:v>677.8</c:v>
                </c:pt>
                <c:pt idx="2">
                  <c:v>437.84</c:v>
                </c:pt>
                <c:pt idx="3">
                  <c:v>512.16999999999996</c:v>
                </c:pt>
                <c:pt idx="4">
                  <c:v>737.46</c:v>
                </c:pt>
              </c:numCache>
            </c:numRef>
          </c:val>
          <c:extLst>
            <c:ext xmlns:c16="http://schemas.microsoft.com/office/drawing/2014/chart" uri="{C3380CC4-5D6E-409C-BE32-E72D297353CC}">
              <c16:uniqueId val="{00000000-BACF-4774-9BDC-9F609932CCC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BACF-4774-9BDC-9F609932CCC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209.41</c:v>
                </c:pt>
                <c:pt idx="1">
                  <c:v>195.68</c:v>
                </c:pt>
                <c:pt idx="2">
                  <c:v>180.85</c:v>
                </c:pt>
                <c:pt idx="3">
                  <c:v>166.74</c:v>
                </c:pt>
                <c:pt idx="4">
                  <c:v>152.22999999999999</c:v>
                </c:pt>
              </c:numCache>
            </c:numRef>
          </c:val>
          <c:extLst>
            <c:ext xmlns:c16="http://schemas.microsoft.com/office/drawing/2014/chart" uri="{C3380CC4-5D6E-409C-BE32-E72D297353CC}">
              <c16:uniqueId val="{00000000-BD52-481E-8FE5-30B0068F052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BD52-481E-8FE5-30B0068F052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115.11</c:v>
                </c:pt>
                <c:pt idx="1">
                  <c:v>109.98</c:v>
                </c:pt>
                <c:pt idx="2">
                  <c:v>99.1</c:v>
                </c:pt>
                <c:pt idx="3">
                  <c:v>108.18</c:v>
                </c:pt>
                <c:pt idx="4">
                  <c:v>116.74</c:v>
                </c:pt>
              </c:numCache>
            </c:numRef>
          </c:val>
          <c:extLst>
            <c:ext xmlns:c16="http://schemas.microsoft.com/office/drawing/2014/chart" uri="{C3380CC4-5D6E-409C-BE32-E72D297353CC}">
              <c16:uniqueId val="{00000000-FC59-4EC9-B862-1A6572EB256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FC59-4EC9-B862-1A6572EB256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206.1</c:v>
                </c:pt>
                <c:pt idx="1">
                  <c:v>216.83</c:v>
                </c:pt>
                <c:pt idx="2">
                  <c:v>238.78</c:v>
                </c:pt>
                <c:pt idx="3">
                  <c:v>219.4</c:v>
                </c:pt>
                <c:pt idx="4">
                  <c:v>204.78</c:v>
                </c:pt>
              </c:numCache>
            </c:numRef>
          </c:val>
          <c:extLst>
            <c:ext xmlns:c16="http://schemas.microsoft.com/office/drawing/2014/chart" uri="{C3380CC4-5D6E-409C-BE32-E72D297353CC}">
              <c16:uniqueId val="{00000000-64FA-4AEF-A7DA-A65D92B1DA7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64FA-4AEF-A7DA-A65D92B1DA7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北海道　鷹栖町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A8</v>
      </c>
      <c r="X8" s="76"/>
      <c r="Y8" s="76"/>
      <c r="Z8" s="76"/>
      <c r="AA8" s="76"/>
      <c r="AB8" s="76"/>
      <c r="AC8" s="76"/>
      <c r="AD8" s="76" t="str">
        <f>データ!$M$6</f>
        <v>非設置</v>
      </c>
      <c r="AE8" s="76"/>
      <c r="AF8" s="76"/>
      <c r="AG8" s="76"/>
      <c r="AH8" s="76"/>
      <c r="AI8" s="76"/>
      <c r="AJ8" s="76"/>
      <c r="AK8" s="2"/>
      <c r="AL8" s="59">
        <f>データ!$R$6</f>
        <v>6701</v>
      </c>
      <c r="AM8" s="59"/>
      <c r="AN8" s="59"/>
      <c r="AO8" s="59"/>
      <c r="AP8" s="59"/>
      <c r="AQ8" s="59"/>
      <c r="AR8" s="59"/>
      <c r="AS8" s="59"/>
      <c r="AT8" s="56">
        <f>データ!$S$6</f>
        <v>139.41999999999999</v>
      </c>
      <c r="AU8" s="57"/>
      <c r="AV8" s="57"/>
      <c r="AW8" s="57"/>
      <c r="AX8" s="57"/>
      <c r="AY8" s="57"/>
      <c r="AZ8" s="57"/>
      <c r="BA8" s="57"/>
      <c r="BB8" s="46">
        <f>データ!$T$6</f>
        <v>48.06</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87.48</v>
      </c>
      <c r="J10" s="57"/>
      <c r="K10" s="57"/>
      <c r="L10" s="57"/>
      <c r="M10" s="57"/>
      <c r="N10" s="57"/>
      <c r="O10" s="58"/>
      <c r="P10" s="46">
        <f>データ!$P$6</f>
        <v>98.01</v>
      </c>
      <c r="Q10" s="46"/>
      <c r="R10" s="46"/>
      <c r="S10" s="46"/>
      <c r="T10" s="46"/>
      <c r="U10" s="46"/>
      <c r="V10" s="46"/>
      <c r="W10" s="59">
        <f>データ!$Q$6</f>
        <v>4840</v>
      </c>
      <c r="X10" s="59"/>
      <c r="Y10" s="59"/>
      <c r="Z10" s="59"/>
      <c r="AA10" s="59"/>
      <c r="AB10" s="59"/>
      <c r="AC10" s="59"/>
      <c r="AD10" s="2"/>
      <c r="AE10" s="2"/>
      <c r="AF10" s="2"/>
      <c r="AG10" s="2"/>
      <c r="AH10" s="2"/>
      <c r="AI10" s="2"/>
      <c r="AJ10" s="2"/>
      <c r="AK10" s="2"/>
      <c r="AL10" s="59">
        <f>データ!$U$6</f>
        <v>6560</v>
      </c>
      <c r="AM10" s="59"/>
      <c r="AN10" s="59"/>
      <c r="AO10" s="59"/>
      <c r="AP10" s="59"/>
      <c r="AQ10" s="59"/>
      <c r="AR10" s="59"/>
      <c r="AS10" s="59"/>
      <c r="AT10" s="56">
        <f>データ!$V$6</f>
        <v>46.17</v>
      </c>
      <c r="AU10" s="57"/>
      <c r="AV10" s="57"/>
      <c r="AW10" s="57"/>
      <c r="AX10" s="57"/>
      <c r="AY10" s="57"/>
      <c r="AZ10" s="57"/>
      <c r="BA10" s="57"/>
      <c r="BB10" s="46">
        <f>データ!$W$6</f>
        <v>142.08000000000001</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110</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111</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112</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2R7adAcDGUr8+1DbionePX3yl7UeCk/mufj/qouULDsG7log0JiSEozsW9R44xklakETiQy0jCGvqvgzm1htPg==" saltValue="RI+BqSDRvAL4LkS4Ni4Hz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14524</v>
      </c>
      <c r="D6" s="20">
        <f t="shared" si="3"/>
        <v>46</v>
      </c>
      <c r="E6" s="20">
        <f t="shared" si="3"/>
        <v>1</v>
      </c>
      <c r="F6" s="20">
        <f t="shared" si="3"/>
        <v>0</v>
      </c>
      <c r="G6" s="20">
        <f t="shared" si="3"/>
        <v>1</v>
      </c>
      <c r="H6" s="20" t="str">
        <f t="shared" si="3"/>
        <v>北海道　鷹栖町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87.48</v>
      </c>
      <c r="P6" s="21">
        <f t="shared" si="3"/>
        <v>98.01</v>
      </c>
      <c r="Q6" s="21">
        <f t="shared" si="3"/>
        <v>4840</v>
      </c>
      <c r="R6" s="21">
        <f t="shared" si="3"/>
        <v>6701</v>
      </c>
      <c r="S6" s="21">
        <f t="shared" si="3"/>
        <v>139.41999999999999</v>
      </c>
      <c r="T6" s="21">
        <f t="shared" si="3"/>
        <v>48.06</v>
      </c>
      <c r="U6" s="21">
        <f t="shared" si="3"/>
        <v>6560</v>
      </c>
      <c r="V6" s="21">
        <f t="shared" si="3"/>
        <v>46.17</v>
      </c>
      <c r="W6" s="21">
        <f t="shared" si="3"/>
        <v>142.08000000000001</v>
      </c>
      <c r="X6" s="22">
        <f>IF(X7="",NA(),X7)</f>
        <v>120.96</v>
      </c>
      <c r="Y6" s="22">
        <f t="shared" ref="Y6:AG6" si="4">IF(Y7="",NA(),Y7)</f>
        <v>117.88</v>
      </c>
      <c r="Z6" s="22">
        <f t="shared" si="4"/>
        <v>106.69</v>
      </c>
      <c r="AA6" s="22">
        <f t="shared" si="4"/>
        <v>115.32</v>
      </c>
      <c r="AB6" s="22">
        <f t="shared" si="4"/>
        <v>122.74</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534.51</v>
      </c>
      <c r="AU6" s="22">
        <f t="shared" ref="AU6:BC6" si="6">IF(AU7="",NA(),AU7)</f>
        <v>677.8</v>
      </c>
      <c r="AV6" s="22">
        <f t="shared" si="6"/>
        <v>437.84</v>
      </c>
      <c r="AW6" s="22">
        <f t="shared" si="6"/>
        <v>512.16999999999996</v>
      </c>
      <c r="AX6" s="22">
        <f t="shared" si="6"/>
        <v>737.46</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209.41</v>
      </c>
      <c r="BF6" s="22">
        <f t="shared" ref="BF6:BN6" si="7">IF(BF7="",NA(),BF7)</f>
        <v>195.68</v>
      </c>
      <c r="BG6" s="22">
        <f t="shared" si="7"/>
        <v>180.85</v>
      </c>
      <c r="BH6" s="22">
        <f t="shared" si="7"/>
        <v>166.74</v>
      </c>
      <c r="BI6" s="22">
        <f t="shared" si="7"/>
        <v>152.22999999999999</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115.11</v>
      </c>
      <c r="BQ6" s="22">
        <f t="shared" ref="BQ6:BY6" si="8">IF(BQ7="",NA(),BQ7)</f>
        <v>109.98</v>
      </c>
      <c r="BR6" s="22">
        <f t="shared" si="8"/>
        <v>99.1</v>
      </c>
      <c r="BS6" s="22">
        <f t="shared" si="8"/>
        <v>108.18</v>
      </c>
      <c r="BT6" s="22">
        <f t="shared" si="8"/>
        <v>116.74</v>
      </c>
      <c r="BU6" s="22">
        <f t="shared" si="8"/>
        <v>87.51</v>
      </c>
      <c r="BV6" s="22">
        <f t="shared" si="8"/>
        <v>84.77</v>
      </c>
      <c r="BW6" s="22">
        <f t="shared" si="8"/>
        <v>87.11</v>
      </c>
      <c r="BX6" s="22">
        <f t="shared" si="8"/>
        <v>82.78</v>
      </c>
      <c r="BY6" s="22">
        <f t="shared" si="8"/>
        <v>84.82</v>
      </c>
      <c r="BZ6" s="21" t="str">
        <f>IF(BZ7="","",IF(BZ7="-","【-】","【"&amp;SUBSTITUTE(TEXT(BZ7,"#,##0.00"),"-","△")&amp;"】"))</f>
        <v>【102.35】</v>
      </c>
      <c r="CA6" s="22">
        <f>IF(CA7="",NA(),CA7)</f>
        <v>206.1</v>
      </c>
      <c r="CB6" s="22">
        <f t="shared" ref="CB6:CJ6" si="9">IF(CB7="",NA(),CB7)</f>
        <v>216.83</v>
      </c>
      <c r="CC6" s="22">
        <f t="shared" si="9"/>
        <v>238.78</v>
      </c>
      <c r="CD6" s="22">
        <f t="shared" si="9"/>
        <v>219.4</v>
      </c>
      <c r="CE6" s="22">
        <f t="shared" si="9"/>
        <v>204.78</v>
      </c>
      <c r="CF6" s="22">
        <f t="shared" si="9"/>
        <v>218.42</v>
      </c>
      <c r="CG6" s="22">
        <f t="shared" si="9"/>
        <v>227.27</v>
      </c>
      <c r="CH6" s="22">
        <f t="shared" si="9"/>
        <v>223.98</v>
      </c>
      <c r="CI6" s="22">
        <f t="shared" si="9"/>
        <v>225.09</v>
      </c>
      <c r="CJ6" s="22">
        <f t="shared" si="9"/>
        <v>224.82</v>
      </c>
      <c r="CK6" s="21" t="str">
        <f>IF(CK7="","",IF(CK7="-","【-】","【"&amp;SUBSTITUTE(TEXT(CK7,"#,##0.00"),"-","△")&amp;"】"))</f>
        <v>【167.74】</v>
      </c>
      <c r="CL6" s="22">
        <f>IF(CL7="",NA(),CL7)</f>
        <v>59.77</v>
      </c>
      <c r="CM6" s="22">
        <f t="shared" ref="CM6:CU6" si="10">IF(CM7="",NA(),CM7)</f>
        <v>60.59</v>
      </c>
      <c r="CN6" s="22">
        <f t="shared" si="10"/>
        <v>60.45</v>
      </c>
      <c r="CO6" s="22">
        <f t="shared" si="10"/>
        <v>60.69</v>
      </c>
      <c r="CP6" s="22">
        <f t="shared" si="10"/>
        <v>61.37</v>
      </c>
      <c r="CQ6" s="22">
        <f t="shared" si="10"/>
        <v>50.24</v>
      </c>
      <c r="CR6" s="22">
        <f t="shared" si="10"/>
        <v>50.29</v>
      </c>
      <c r="CS6" s="22">
        <f t="shared" si="10"/>
        <v>49.64</v>
      </c>
      <c r="CT6" s="22">
        <f t="shared" si="10"/>
        <v>49.38</v>
      </c>
      <c r="CU6" s="22">
        <f t="shared" si="10"/>
        <v>50.09</v>
      </c>
      <c r="CV6" s="21" t="str">
        <f>IF(CV7="","",IF(CV7="-","【-】","【"&amp;SUBSTITUTE(TEXT(CV7,"#,##0.00"),"-","△")&amp;"】"))</f>
        <v>【60.29】</v>
      </c>
      <c r="CW6" s="22">
        <f>IF(CW7="",NA(),CW7)</f>
        <v>87.52</v>
      </c>
      <c r="CX6" s="22">
        <f t="shared" ref="CX6:DF6" si="11">IF(CX7="",NA(),CX7)</f>
        <v>85.38</v>
      </c>
      <c r="CY6" s="22">
        <f t="shared" si="11"/>
        <v>85.79</v>
      </c>
      <c r="CZ6" s="22">
        <f t="shared" si="11"/>
        <v>85.37</v>
      </c>
      <c r="DA6" s="22">
        <f t="shared" si="11"/>
        <v>83.83</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54.56</v>
      </c>
      <c r="DI6" s="22">
        <f t="shared" ref="DI6:DQ6" si="12">IF(DI7="",NA(),DI7)</f>
        <v>55.54</v>
      </c>
      <c r="DJ6" s="22">
        <f t="shared" si="12"/>
        <v>56.66</v>
      </c>
      <c r="DK6" s="22">
        <f t="shared" si="12"/>
        <v>57.71</v>
      </c>
      <c r="DL6" s="22">
        <f t="shared" si="12"/>
        <v>58.71</v>
      </c>
      <c r="DM6" s="22">
        <f t="shared" si="12"/>
        <v>45.14</v>
      </c>
      <c r="DN6" s="22">
        <f t="shared" si="12"/>
        <v>45.85</v>
      </c>
      <c r="DO6" s="22">
        <f t="shared" si="12"/>
        <v>47.31</v>
      </c>
      <c r="DP6" s="22">
        <f t="shared" si="12"/>
        <v>47.5</v>
      </c>
      <c r="DQ6" s="22">
        <f t="shared" si="12"/>
        <v>48.41</v>
      </c>
      <c r="DR6" s="21" t="str">
        <f>IF(DR7="","",IF(DR7="-","【-】","【"&amp;SUBSTITUTE(TEXT(DR7,"#,##0.00"),"-","△")&amp;"】"))</f>
        <v>【50.88】</v>
      </c>
      <c r="DS6" s="22">
        <f>IF(DS7="",NA(),DS7)</f>
        <v>35.04</v>
      </c>
      <c r="DT6" s="22">
        <f t="shared" ref="DT6:EB6" si="13">IF(DT7="",NA(),DT7)</f>
        <v>38.72</v>
      </c>
      <c r="DU6" s="22">
        <f t="shared" si="13"/>
        <v>39.76</v>
      </c>
      <c r="DV6" s="22">
        <f t="shared" si="13"/>
        <v>47.78</v>
      </c>
      <c r="DW6" s="22">
        <f t="shared" si="13"/>
        <v>49.89</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0.32</v>
      </c>
      <c r="EE6" s="22">
        <f t="shared" ref="EE6:EM6" si="14">IF(EE7="",NA(),EE7)</f>
        <v>0.55000000000000004</v>
      </c>
      <c r="EF6" s="22">
        <f t="shared" si="14"/>
        <v>0.36</v>
      </c>
      <c r="EG6" s="22">
        <f t="shared" si="14"/>
        <v>0.28999999999999998</v>
      </c>
      <c r="EH6" s="22">
        <f t="shared" si="14"/>
        <v>0.28000000000000003</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15">
      <c r="A7" s="15"/>
      <c r="B7" s="24">
        <v>2021</v>
      </c>
      <c r="C7" s="24">
        <v>14524</v>
      </c>
      <c r="D7" s="24">
        <v>46</v>
      </c>
      <c r="E7" s="24">
        <v>1</v>
      </c>
      <c r="F7" s="24">
        <v>0</v>
      </c>
      <c r="G7" s="24">
        <v>1</v>
      </c>
      <c r="H7" s="24" t="s">
        <v>93</v>
      </c>
      <c r="I7" s="24" t="s">
        <v>94</v>
      </c>
      <c r="J7" s="24" t="s">
        <v>95</v>
      </c>
      <c r="K7" s="24" t="s">
        <v>96</v>
      </c>
      <c r="L7" s="24" t="s">
        <v>97</v>
      </c>
      <c r="M7" s="24" t="s">
        <v>98</v>
      </c>
      <c r="N7" s="25" t="s">
        <v>99</v>
      </c>
      <c r="O7" s="25">
        <v>87.48</v>
      </c>
      <c r="P7" s="25">
        <v>98.01</v>
      </c>
      <c r="Q7" s="25">
        <v>4840</v>
      </c>
      <c r="R7" s="25">
        <v>6701</v>
      </c>
      <c r="S7" s="25">
        <v>139.41999999999999</v>
      </c>
      <c r="T7" s="25">
        <v>48.06</v>
      </c>
      <c r="U7" s="25">
        <v>6560</v>
      </c>
      <c r="V7" s="25">
        <v>46.17</v>
      </c>
      <c r="W7" s="25">
        <v>142.08000000000001</v>
      </c>
      <c r="X7" s="25">
        <v>120.96</v>
      </c>
      <c r="Y7" s="25">
        <v>117.88</v>
      </c>
      <c r="Z7" s="25">
        <v>106.69</v>
      </c>
      <c r="AA7" s="25">
        <v>115.32</v>
      </c>
      <c r="AB7" s="25">
        <v>122.74</v>
      </c>
      <c r="AC7" s="25">
        <v>104.47</v>
      </c>
      <c r="AD7" s="25">
        <v>103.81</v>
      </c>
      <c r="AE7" s="25">
        <v>104.35</v>
      </c>
      <c r="AF7" s="25">
        <v>105.34</v>
      </c>
      <c r="AG7" s="25">
        <v>105.77</v>
      </c>
      <c r="AH7" s="25">
        <v>111.39</v>
      </c>
      <c r="AI7" s="25">
        <v>0</v>
      </c>
      <c r="AJ7" s="25">
        <v>0</v>
      </c>
      <c r="AK7" s="25">
        <v>0</v>
      </c>
      <c r="AL7" s="25">
        <v>0</v>
      </c>
      <c r="AM7" s="25">
        <v>0</v>
      </c>
      <c r="AN7" s="25">
        <v>16.399999999999999</v>
      </c>
      <c r="AO7" s="25">
        <v>25.66</v>
      </c>
      <c r="AP7" s="25">
        <v>21.69</v>
      </c>
      <c r="AQ7" s="25">
        <v>24.04</v>
      </c>
      <c r="AR7" s="25">
        <v>28.03</v>
      </c>
      <c r="AS7" s="25">
        <v>1.3</v>
      </c>
      <c r="AT7" s="25">
        <v>534.51</v>
      </c>
      <c r="AU7" s="25">
        <v>677.8</v>
      </c>
      <c r="AV7" s="25">
        <v>437.84</v>
      </c>
      <c r="AW7" s="25">
        <v>512.16999999999996</v>
      </c>
      <c r="AX7" s="25">
        <v>737.46</v>
      </c>
      <c r="AY7" s="25">
        <v>293.23</v>
      </c>
      <c r="AZ7" s="25">
        <v>300.14</v>
      </c>
      <c r="BA7" s="25">
        <v>301.04000000000002</v>
      </c>
      <c r="BB7" s="25">
        <v>305.08</v>
      </c>
      <c r="BC7" s="25">
        <v>305.33999999999997</v>
      </c>
      <c r="BD7" s="25">
        <v>261.51</v>
      </c>
      <c r="BE7" s="25">
        <v>209.41</v>
      </c>
      <c r="BF7" s="25">
        <v>195.68</v>
      </c>
      <c r="BG7" s="25">
        <v>180.85</v>
      </c>
      <c r="BH7" s="25">
        <v>166.74</v>
      </c>
      <c r="BI7" s="25">
        <v>152.22999999999999</v>
      </c>
      <c r="BJ7" s="25">
        <v>542.29999999999995</v>
      </c>
      <c r="BK7" s="25">
        <v>566.65</v>
      </c>
      <c r="BL7" s="25">
        <v>551.62</v>
      </c>
      <c r="BM7" s="25">
        <v>585.59</v>
      </c>
      <c r="BN7" s="25">
        <v>561.34</v>
      </c>
      <c r="BO7" s="25">
        <v>265.16000000000003</v>
      </c>
      <c r="BP7" s="25">
        <v>115.11</v>
      </c>
      <c r="BQ7" s="25">
        <v>109.98</v>
      </c>
      <c r="BR7" s="25">
        <v>99.1</v>
      </c>
      <c r="BS7" s="25">
        <v>108.18</v>
      </c>
      <c r="BT7" s="25">
        <v>116.74</v>
      </c>
      <c r="BU7" s="25">
        <v>87.51</v>
      </c>
      <c r="BV7" s="25">
        <v>84.77</v>
      </c>
      <c r="BW7" s="25">
        <v>87.11</v>
      </c>
      <c r="BX7" s="25">
        <v>82.78</v>
      </c>
      <c r="BY7" s="25">
        <v>84.82</v>
      </c>
      <c r="BZ7" s="25">
        <v>102.35</v>
      </c>
      <c r="CA7" s="25">
        <v>206.1</v>
      </c>
      <c r="CB7" s="25">
        <v>216.83</v>
      </c>
      <c r="CC7" s="25">
        <v>238.78</v>
      </c>
      <c r="CD7" s="25">
        <v>219.4</v>
      </c>
      <c r="CE7" s="25">
        <v>204.78</v>
      </c>
      <c r="CF7" s="25">
        <v>218.42</v>
      </c>
      <c r="CG7" s="25">
        <v>227.27</v>
      </c>
      <c r="CH7" s="25">
        <v>223.98</v>
      </c>
      <c r="CI7" s="25">
        <v>225.09</v>
      </c>
      <c r="CJ7" s="25">
        <v>224.82</v>
      </c>
      <c r="CK7" s="25">
        <v>167.74</v>
      </c>
      <c r="CL7" s="25">
        <v>59.77</v>
      </c>
      <c r="CM7" s="25">
        <v>60.59</v>
      </c>
      <c r="CN7" s="25">
        <v>60.45</v>
      </c>
      <c r="CO7" s="25">
        <v>60.69</v>
      </c>
      <c r="CP7" s="25">
        <v>61.37</v>
      </c>
      <c r="CQ7" s="25">
        <v>50.24</v>
      </c>
      <c r="CR7" s="25">
        <v>50.29</v>
      </c>
      <c r="CS7" s="25">
        <v>49.64</v>
      </c>
      <c r="CT7" s="25">
        <v>49.38</v>
      </c>
      <c r="CU7" s="25">
        <v>50.09</v>
      </c>
      <c r="CV7" s="25">
        <v>60.29</v>
      </c>
      <c r="CW7" s="25">
        <v>87.52</v>
      </c>
      <c r="CX7" s="25">
        <v>85.38</v>
      </c>
      <c r="CY7" s="25">
        <v>85.79</v>
      </c>
      <c r="CZ7" s="25">
        <v>85.37</v>
      </c>
      <c r="DA7" s="25">
        <v>83.83</v>
      </c>
      <c r="DB7" s="25">
        <v>78.650000000000006</v>
      </c>
      <c r="DC7" s="25">
        <v>77.73</v>
      </c>
      <c r="DD7" s="25">
        <v>78.09</v>
      </c>
      <c r="DE7" s="25">
        <v>78.010000000000005</v>
      </c>
      <c r="DF7" s="25">
        <v>77.599999999999994</v>
      </c>
      <c r="DG7" s="25">
        <v>90.12</v>
      </c>
      <c r="DH7" s="25">
        <v>54.56</v>
      </c>
      <c r="DI7" s="25">
        <v>55.54</v>
      </c>
      <c r="DJ7" s="25">
        <v>56.66</v>
      </c>
      <c r="DK7" s="25">
        <v>57.71</v>
      </c>
      <c r="DL7" s="25">
        <v>58.71</v>
      </c>
      <c r="DM7" s="25">
        <v>45.14</v>
      </c>
      <c r="DN7" s="25">
        <v>45.85</v>
      </c>
      <c r="DO7" s="25">
        <v>47.31</v>
      </c>
      <c r="DP7" s="25">
        <v>47.5</v>
      </c>
      <c r="DQ7" s="25">
        <v>48.41</v>
      </c>
      <c r="DR7" s="25">
        <v>50.88</v>
      </c>
      <c r="DS7" s="25">
        <v>35.04</v>
      </c>
      <c r="DT7" s="25">
        <v>38.72</v>
      </c>
      <c r="DU7" s="25">
        <v>39.76</v>
      </c>
      <c r="DV7" s="25">
        <v>47.78</v>
      </c>
      <c r="DW7" s="25">
        <v>49.89</v>
      </c>
      <c r="DX7" s="25">
        <v>13.58</v>
      </c>
      <c r="DY7" s="25">
        <v>14.13</v>
      </c>
      <c r="DZ7" s="25">
        <v>16.77</v>
      </c>
      <c r="EA7" s="25">
        <v>17.399999999999999</v>
      </c>
      <c r="EB7" s="25">
        <v>18.64</v>
      </c>
      <c r="EC7" s="25">
        <v>22.3</v>
      </c>
      <c r="ED7" s="25">
        <v>0.32</v>
      </c>
      <c r="EE7" s="25">
        <v>0.55000000000000004</v>
      </c>
      <c r="EF7" s="25">
        <v>0.36</v>
      </c>
      <c r="EG7" s="25">
        <v>0.28999999999999998</v>
      </c>
      <c r="EH7" s="25">
        <v>0.28000000000000003</v>
      </c>
      <c r="EI7" s="25">
        <v>0.44</v>
      </c>
      <c r="EJ7" s="25">
        <v>0.52</v>
      </c>
      <c r="EK7" s="25">
        <v>0.47</v>
      </c>
      <c r="EL7" s="25">
        <v>0.4</v>
      </c>
      <c r="EM7" s="25">
        <v>0.36</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水道ユーザ２</cp:lastModifiedBy>
  <cp:lastPrinted>2023-01-26T01:30:29Z</cp:lastPrinted>
  <dcterms:created xsi:type="dcterms:W3CDTF">2022-12-01T00:51:36Z</dcterms:created>
  <dcterms:modified xsi:type="dcterms:W3CDTF">2023-01-26T01:31:44Z</dcterms:modified>
  <cp:category/>
</cp:coreProperties>
</file>